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kamil/Documents/CZ_VODA/Provozovani_VaK/Staňkov/ZAMER_2026/"/>
    </mc:Choice>
  </mc:AlternateContent>
  <xr:revisionPtr revIDLastSave="0" documentId="13_ncr:1_{67D7E140-8B4E-3F40-9CD4-B80D4DA8D96B}" xr6:coauthVersionLast="47" xr6:coauthVersionMax="47" xr10:uidLastSave="{00000000-0000-0000-0000-000000000000}"/>
  <bookViews>
    <workbookView xWindow="3020" yWindow="600" windowWidth="23740" windowHeight="15600" xr2:uid="{00000000-000D-0000-FFFF-FFFF00000000}"/>
  </bookViews>
  <sheets>
    <sheet name="NK_2026_V_S_Stankov" sheetId="4" r:id="rId1"/>
  </sheets>
  <definedNames>
    <definedName name="_xlnm.Print_Area" localSheetId="0">NK_2026_V_S_Stankov!$A$1:$H$88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9" i="4" l="1"/>
  <c r="G60" i="4" l="1"/>
  <c r="G69" i="4"/>
  <c r="H67" i="4"/>
  <c r="G67" i="4"/>
  <c r="H34" i="4"/>
  <c r="G34" i="4"/>
  <c r="H29" i="4"/>
  <c r="G29" i="4"/>
  <c r="H26" i="4"/>
  <c r="G26" i="4"/>
  <c r="H23" i="4"/>
  <c r="G23" i="4"/>
  <c r="H18" i="4"/>
  <c r="G18" i="4"/>
  <c r="H60" i="4" l="1"/>
  <c r="H43" i="4"/>
  <c r="H59" i="4" s="1"/>
  <c r="G43" i="4"/>
  <c r="G63" i="4" s="1"/>
  <c r="G68" i="4" s="1"/>
  <c r="G70" i="4" s="1"/>
  <c r="G71" i="4" s="1"/>
  <c r="H63" i="4" l="1"/>
  <c r="H68" i="4" s="1"/>
  <c r="H70" i="4" s="1"/>
  <c r="H71" i="4" s="1"/>
  <c r="G59" i="4"/>
  <c r="G65" i="4"/>
  <c r="H65" i="4" l="1"/>
  <c r="G87" i="4" l="1"/>
</calcChain>
</file>

<file path=xl/sharedStrings.xml><?xml version="1.0" encoding="utf-8"?>
<sst xmlns="http://schemas.openxmlformats.org/spreadsheetml/2006/main" count="220" uniqueCount="161">
  <si>
    <t>Index:</t>
  </si>
  <si>
    <t>IČPE související s cenou:</t>
  </si>
  <si>
    <t>Řádek</t>
  </si>
  <si>
    <t>Měrná jednotka</t>
  </si>
  <si>
    <t>Voda pitná</t>
  </si>
  <si>
    <t>1</t>
  </si>
  <si>
    <t>2a</t>
  </si>
  <si>
    <t>1.</t>
  </si>
  <si>
    <t>Materiál</t>
  </si>
  <si>
    <t>tis. Kč</t>
  </si>
  <si>
    <t>1.1</t>
  </si>
  <si>
    <t>- surová voda podzemní + povrchová</t>
  </si>
  <si>
    <t>1.2</t>
  </si>
  <si>
    <t>- pitná voda převzatá + odpadní voda předaná k čištění</t>
  </si>
  <si>
    <t>1.3</t>
  </si>
  <si>
    <t>- chemikálie</t>
  </si>
  <si>
    <t>1.4</t>
  </si>
  <si>
    <t>- ostatní materiál</t>
  </si>
  <si>
    <t>2.</t>
  </si>
  <si>
    <t>Energie</t>
  </si>
  <si>
    <t>2.1</t>
  </si>
  <si>
    <t>- elektrická energie</t>
  </si>
  <si>
    <t>2.2</t>
  </si>
  <si>
    <t>3.</t>
  </si>
  <si>
    <t>3.1</t>
  </si>
  <si>
    <t>3.2</t>
  </si>
  <si>
    <t>4.</t>
  </si>
  <si>
    <t>Ostatní přímé náklady</t>
  </si>
  <si>
    <t>4.1</t>
  </si>
  <si>
    <t>4.2</t>
  </si>
  <si>
    <t>4.3</t>
  </si>
  <si>
    <t>4.4</t>
  </si>
  <si>
    <t>5.</t>
  </si>
  <si>
    <t>5.1</t>
  </si>
  <si>
    <t>- poplatky za vypouštění odpadních vod</t>
  </si>
  <si>
    <t>5.2</t>
  </si>
  <si>
    <t>5.3</t>
  </si>
  <si>
    <t>- ostatní provozní náklady ve vlastní režii</t>
  </si>
  <si>
    <t>6.</t>
  </si>
  <si>
    <t>Finanční náklady</t>
  </si>
  <si>
    <t>7.</t>
  </si>
  <si>
    <t>8.</t>
  </si>
  <si>
    <t>Výrobní režie</t>
  </si>
  <si>
    <t>9.</t>
  </si>
  <si>
    <t>Správní režie</t>
  </si>
  <si>
    <t>10.</t>
  </si>
  <si>
    <t>A.</t>
  </si>
  <si>
    <t>B.</t>
  </si>
  <si>
    <t>C.</t>
  </si>
  <si>
    <t>Počet pracovníků</t>
  </si>
  <si>
    <t>D.</t>
  </si>
  <si>
    <t xml:space="preserve">Voda pitná fakturovaná </t>
  </si>
  <si>
    <t>E.</t>
  </si>
  <si>
    <t xml:space="preserve">- z toho domácnosti </t>
  </si>
  <si>
    <t>F.</t>
  </si>
  <si>
    <t>G.</t>
  </si>
  <si>
    <t>H.</t>
  </si>
  <si>
    <t xml:space="preserve">Voda srážková fakturovaná </t>
  </si>
  <si>
    <t>I.</t>
  </si>
  <si>
    <t xml:space="preserve">Voda odpadní čištěná </t>
  </si>
  <si>
    <t xml:space="preserve">Pitná nebo odpadní voda převzatá </t>
  </si>
  <si>
    <t xml:space="preserve">Pitná nebo odpadní voda předaná </t>
  </si>
  <si>
    <t>text</t>
  </si>
  <si>
    <t>11.</t>
  </si>
  <si>
    <t>12.</t>
  </si>
  <si>
    <t>13.</t>
  </si>
  <si>
    <t>14.</t>
  </si>
  <si>
    <t>%</t>
  </si>
  <si>
    <t>15.</t>
  </si>
  <si>
    <t>16.</t>
  </si>
  <si>
    <t>17.</t>
  </si>
  <si>
    <t>18.</t>
  </si>
  <si>
    <t>19.</t>
  </si>
  <si>
    <t xml:space="preserve">Voda odpadní odváděná fakturovaná </t>
  </si>
  <si>
    <t>Kalkulovaná cena pro vodné a pro stočné při dvousložkové formě</t>
  </si>
  <si>
    <t>21.</t>
  </si>
  <si>
    <t>Pevná složka - (ÚVN + zisk)</t>
  </si>
  <si>
    <t>21.a</t>
  </si>
  <si>
    <t>- podíl z celkových ÚVN a zisku</t>
  </si>
  <si>
    <t>22.</t>
  </si>
  <si>
    <t>Pohyblivá složka - (ÚVN + zisk)</t>
  </si>
  <si>
    <t>22.a</t>
  </si>
  <si>
    <t>- z toho: ÚVN</t>
  </si>
  <si>
    <t>22.b</t>
  </si>
  <si>
    <t xml:space="preserve">          : kalkulační zisk</t>
  </si>
  <si>
    <t>23.</t>
  </si>
  <si>
    <t>Cena pohyblivé složky</t>
  </si>
  <si>
    <t>24.</t>
  </si>
  <si>
    <t>Cena pohyblivé složky + DPH</t>
  </si>
  <si>
    <t>25.</t>
  </si>
  <si>
    <t>Technické parametry pevné složky podle § 33 odst. 1 této vyhlášky (a, b, c) do sl. 3a. Výše nejnižší a nejvyšší platby za pevnou složku v Kč za rok do sl. 3b</t>
  </si>
  <si>
    <t>ks VDM</t>
  </si>
  <si>
    <t>Voda odpadní</t>
  </si>
  <si>
    <t>- ostatní provozní náklady externí</t>
  </si>
  <si>
    <t>osob</t>
  </si>
  <si>
    <t>Text</t>
  </si>
  <si>
    <t>4a</t>
  </si>
  <si>
    <t xml:space="preserve">Cena pro vodné, stočné </t>
  </si>
  <si>
    <t>Kč</t>
  </si>
  <si>
    <t>Ostatní výnosy</t>
  </si>
  <si>
    <t>Vlastník - název a IČ:</t>
  </si>
  <si>
    <t>Hodnotící kritérium</t>
  </si>
  <si>
    <t xml:space="preserve"> součet nabízené ceny vodného a stočného (bez DPH)</t>
  </si>
  <si>
    <t>Název zájemce o pacht:</t>
  </si>
  <si>
    <t>IČ zájemce o pacht:</t>
  </si>
  <si>
    <t>Formulář A až G a rok:</t>
  </si>
  <si>
    <t>Osobní náklady</t>
  </si>
  <si>
    <t>- mzdové náklady</t>
  </si>
  <si>
    <t>- osobní náklady další</t>
  </si>
  <si>
    <t>- odpisy infrastrukturního majetku</t>
  </si>
  <si>
    <t>- obnovující opravy infrastrukturního majetku</t>
  </si>
  <si>
    <t>- opravy infrastrukturního majetku ostatní</t>
  </si>
  <si>
    <t>Pachtovné / nájemné infrastrukturního majetku</t>
  </si>
  <si>
    <t>Jiné provozní náklady</t>
  </si>
  <si>
    <t>9.1</t>
  </si>
  <si>
    <t>- z ř. 9 osobní náklady režijní správní</t>
  </si>
  <si>
    <t>VII.1</t>
  </si>
  <si>
    <t>II.</t>
  </si>
  <si>
    <t>III.</t>
  </si>
  <si>
    <t>IV.</t>
  </si>
  <si>
    <t>V.</t>
  </si>
  <si>
    <t>VI.</t>
  </si>
  <si>
    <t>Hodnota souvisejícího infrastrukturního majetku podle VÚME:</t>
  </si>
  <si>
    <t>Kalkulovaná cena pro vodné a cena pro stočné</t>
  </si>
  <si>
    <t>JEDNOTKOVÉ NÁKLADY</t>
  </si>
  <si>
    <t>Vyrovnávací položky</t>
  </si>
  <si>
    <t>12.1</t>
  </si>
  <si>
    <t>Vyrovnávací položka z roku t-2 dle platných pravidel cenové regulace</t>
  </si>
  <si>
    <t>12.2</t>
  </si>
  <si>
    <t>Úplné vlastní náklady + vyrovnávací položky</t>
  </si>
  <si>
    <t>Úplné vlastní náklady (ÚVN)</t>
  </si>
  <si>
    <t>- z ř. 14 prostředky na obnovu infrastrukturního majetku</t>
  </si>
  <si>
    <t>Celkem ÚVN + vyrovnávací položky + kalkulační zisk/ ztráta</t>
  </si>
  <si>
    <t>Voda fakturovaná pitná, odpadní + srážková</t>
  </si>
  <si>
    <t>20.</t>
  </si>
  <si>
    <t>Kalkulační zisk / ztráta</t>
  </si>
  <si>
    <t>- podíl kalkul. zisku / ztráty z ÚVN včetně vyrovnávacích položek</t>
  </si>
  <si>
    <t>- zisk k použití / ztráta</t>
  </si>
  <si>
    <t>Cena pro vodné, stočné + DPH (12%)</t>
  </si>
  <si>
    <t>VII.2</t>
  </si>
  <si>
    <t>Kalkulační položky pro výpočet ceny pro vodné a ceny pro stočné</t>
  </si>
  <si>
    <t>Kalkulační položky</t>
  </si>
  <si>
    <r>
      <t>m</t>
    </r>
    <r>
      <rPr>
        <vertAlign val="superscript"/>
        <sz val="9"/>
        <rFont val="Calibri"/>
        <family val="2"/>
        <scheme val="minor"/>
      </rPr>
      <t>3</t>
    </r>
  </si>
  <si>
    <t>- ostatní energie</t>
  </si>
  <si>
    <t>3a</t>
  </si>
  <si>
    <r>
      <t>Kč/m</t>
    </r>
    <r>
      <rPr>
        <vertAlign val="superscript"/>
        <sz val="8"/>
        <rFont val="Calibri"/>
        <family val="2"/>
        <scheme val="minor"/>
      </rPr>
      <t>3</t>
    </r>
  </si>
  <si>
    <r>
      <t>Kč/m</t>
    </r>
    <r>
      <rPr>
        <vertAlign val="superscript"/>
        <sz val="9"/>
        <rFont val="Calibri"/>
        <family val="2"/>
        <scheme val="minor"/>
      </rPr>
      <t>3</t>
    </r>
  </si>
  <si>
    <r>
      <t>Kč/m</t>
    </r>
    <r>
      <rPr>
        <b/>
        <vertAlign val="superscript"/>
        <sz val="10"/>
        <rFont val="Calibri"/>
        <family val="2"/>
        <scheme val="minor"/>
      </rPr>
      <t>3</t>
    </r>
  </si>
  <si>
    <r>
      <t>Kč/m</t>
    </r>
    <r>
      <rPr>
        <vertAlign val="superscript"/>
        <sz val="10"/>
        <rFont val="Calibri"/>
        <family val="2"/>
        <scheme val="minor"/>
      </rPr>
      <t>3</t>
    </r>
  </si>
  <si>
    <t>Z toho: Prostředky na obnovu z vodného a stočného na rok 2026 (t):</t>
  </si>
  <si>
    <t>Finanční vypořádání rozdílu kalkulací prováděných podle metodiky OPŽP - finanční nástroje</t>
  </si>
  <si>
    <t>Kalkulace nabídkové ceny pro vodné a stočné v jednosložkové formě pro rok 2027</t>
  </si>
  <si>
    <t>Obec Staňkov, IČ: 00666530</t>
  </si>
  <si>
    <t>Formulář A - Výpočet odběratelské ceny pro vodné a stočné roku 2027</t>
  </si>
  <si>
    <t>1-Staňkov</t>
  </si>
  <si>
    <t>3114-753548-00666530-1/1-60849657, 3114-753548-00666530-3/1-60849657, stavby vodního díla „Dostavba kanalizace“ a „Prodloužení kanalizace a vodovodu Bajkárna – Amerika“</t>
  </si>
  <si>
    <t>Prostředky obnovy na rok 2027 (t) podle PFO:</t>
  </si>
  <si>
    <t>0,862 mil. Kč/rok</t>
  </si>
  <si>
    <t>300 tis. Kč/rok = 210 tis. Kč/rok (V) + 90 tis. Kč/rok (S)</t>
  </si>
  <si>
    <t>89,90 mil. Kč = 32,02 mil. Kč (V) + 57,88 Kč (S) [bez dostavby VaK r. 2026]</t>
  </si>
  <si>
    <t>VII.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</si>
</sst>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7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Verdan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i/>
      <sz val="10"/>
      <name val="Tahoma"/>
      <family val="2"/>
      <charset val="238"/>
    </font>
    <font>
      <b/>
      <sz val="8"/>
      <name val="Tahoma"/>
      <family val="2"/>
      <charset val="238"/>
    </font>
    <font>
      <b/>
      <sz val="10"/>
      <name val="Tahoma"/>
      <family val="2"/>
      <charset val="238"/>
    </font>
    <font>
      <u/>
      <sz val="11"/>
      <color theme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 style="thin">
        <color rgb="FF0070C0"/>
      </left>
      <right style="hair">
        <color rgb="FF0070C0"/>
      </right>
      <top style="thin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rgb="FF0070C0"/>
      </top>
      <bottom style="hair">
        <color rgb="FF0070C0"/>
      </bottom>
      <diagonal/>
    </border>
    <border>
      <left style="thin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thin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thin">
        <color rgb="FF0070C0"/>
      </left>
      <right style="hair">
        <color rgb="FF0070C0"/>
      </right>
      <top style="thin">
        <color rgb="FF0070C0"/>
      </top>
      <bottom style="thin">
        <color rgb="FF0070C0"/>
      </bottom>
      <diagonal/>
    </border>
    <border>
      <left style="hair">
        <color rgb="FF0070C0"/>
      </left>
      <right style="hair">
        <color rgb="FF0070C0"/>
      </right>
      <top style="thin">
        <color rgb="FF0070C0"/>
      </top>
      <bottom style="thin">
        <color rgb="FF0070C0"/>
      </bottom>
      <diagonal/>
    </border>
    <border>
      <left style="hair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hair">
        <color rgb="FF0070C0"/>
      </right>
      <top style="thin">
        <color rgb="FF0070C0"/>
      </top>
      <bottom style="thin">
        <color rgb="FF0070C0"/>
      </bottom>
      <diagonal/>
    </border>
    <border>
      <left style="hair">
        <color rgb="FF0070C0"/>
      </left>
      <right style="hair">
        <color rgb="FF0070C0"/>
      </right>
      <top/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double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double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double">
        <color rgb="FF0000FF"/>
      </bottom>
      <diagonal/>
    </border>
    <border>
      <left style="hair">
        <color rgb="FF0070C0"/>
      </left>
      <right style="hair">
        <color rgb="FF0070C0"/>
      </right>
      <top style="double">
        <color rgb="FF0000FF"/>
      </top>
      <bottom style="thin">
        <color rgb="FF0000FF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medium">
        <color rgb="FF0000FF"/>
      </bottom>
      <diagonal/>
    </border>
    <border>
      <left style="hair">
        <color rgb="FF0000FF"/>
      </left>
      <right style="hair">
        <color rgb="FF0000FF"/>
      </right>
      <top/>
      <bottom style="hair">
        <color rgb="FF0000FF"/>
      </bottom>
      <diagonal/>
    </border>
    <border>
      <left style="hair">
        <color rgb="FF0000FF"/>
      </left>
      <right style="hair">
        <color rgb="FF0000FF"/>
      </right>
      <top style="double">
        <color rgb="FF0000FF"/>
      </top>
      <bottom style="thin">
        <color rgb="FF0000FF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 style="hair">
        <color rgb="FF0000FF"/>
      </right>
      <top style="thin">
        <color rgb="FF0000FF"/>
      </top>
      <bottom style="hair">
        <color rgb="FF0000FF"/>
      </bottom>
      <diagonal/>
    </border>
    <border>
      <left style="hair">
        <color rgb="FF0000FF"/>
      </left>
      <right style="hair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hair">
        <color rgb="FF0000FF"/>
      </right>
      <top style="thin">
        <color rgb="FF0000FF"/>
      </top>
      <bottom style="hair">
        <color rgb="FF0000FF"/>
      </bottom>
      <diagonal/>
    </border>
    <border>
      <left style="hair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hair">
        <color rgb="FF0000FF"/>
      </right>
      <top style="hair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thin">
        <color rgb="FF0000FF"/>
      </bottom>
      <diagonal/>
    </border>
    <border>
      <left style="medium">
        <color rgb="FF0000FF"/>
      </left>
      <right/>
      <top style="double">
        <color rgb="FF0000FF"/>
      </top>
      <bottom style="thin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 style="medium">
        <color rgb="FF0000FF"/>
      </left>
      <right/>
      <top style="thin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hair">
        <color rgb="FF0000FF"/>
      </right>
      <top style="double">
        <color rgb="FF0000FF"/>
      </top>
      <bottom style="thin">
        <color rgb="FF0000FF"/>
      </bottom>
      <diagonal/>
    </border>
    <border>
      <left style="hair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hair">
        <color rgb="FF0000FF"/>
      </right>
      <top/>
      <bottom style="hair">
        <color rgb="FF0000FF"/>
      </bottom>
      <diagonal/>
    </border>
    <border>
      <left style="hair">
        <color rgb="FF0000FF"/>
      </left>
      <right style="thin">
        <color rgb="FF0000FF"/>
      </right>
      <top/>
      <bottom style="hair">
        <color rgb="FF0000FF"/>
      </bottom>
      <diagonal/>
    </border>
    <border>
      <left style="thin">
        <color rgb="FF0000FF"/>
      </left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 style="thin">
        <color rgb="FF0000FF"/>
      </right>
      <top style="hair">
        <color rgb="FF0000FF"/>
      </top>
      <bottom/>
      <diagonal/>
    </border>
    <border>
      <left style="thin">
        <color rgb="FF0000FF"/>
      </left>
      <right style="hair">
        <color rgb="FF0000FF"/>
      </right>
      <top style="hair">
        <color rgb="FF0000FF"/>
      </top>
      <bottom style="medium">
        <color rgb="FF0000FF"/>
      </bottom>
      <diagonal/>
    </border>
    <border>
      <left style="hair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/>
      <top style="double">
        <color rgb="FF0000FF"/>
      </top>
      <bottom style="thin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 style="medium">
        <color rgb="FF0000FF"/>
      </right>
      <top style="double">
        <color rgb="FF0000FF"/>
      </top>
      <bottom style="thin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/>
      <diagonal/>
    </border>
    <border>
      <left/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hair">
        <color rgb="FF0070C0"/>
      </right>
      <top style="double">
        <color rgb="FF0000FF"/>
      </top>
      <bottom style="thin">
        <color rgb="FF0000FF"/>
      </bottom>
      <diagonal/>
    </border>
    <border>
      <left style="hair">
        <color rgb="FF0070C0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hair">
        <color rgb="FF0000FF"/>
      </left>
      <right/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</borders>
  <cellStyleXfs count="32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/>
    <xf numFmtId="0" fontId="3" fillId="0" borderId="0" xfId="1" applyFont="1"/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49" fontId="7" fillId="2" borderId="0" xfId="1" applyNumberFormat="1" applyFont="1" applyFill="1"/>
    <xf numFmtId="0" fontId="6" fillId="2" borderId="0" xfId="1" applyFont="1" applyFill="1" applyAlignment="1">
      <alignment horizontal="center"/>
    </xf>
    <xf numFmtId="0" fontId="4" fillId="0" borderId="0" xfId="1" applyFont="1"/>
    <xf numFmtId="0" fontId="4" fillId="2" borderId="0" xfId="1" applyFont="1" applyFill="1"/>
    <xf numFmtId="0" fontId="5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49" fontId="4" fillId="0" borderId="3" xfId="1" applyNumberFormat="1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49" fontId="16" fillId="0" borderId="40" xfId="1" applyNumberFormat="1" applyFont="1" applyBorder="1" applyAlignment="1">
      <alignment horizontal="center"/>
    </xf>
    <xf numFmtId="0" fontId="16" fillId="2" borderId="54" xfId="1" applyFont="1" applyFill="1" applyBorder="1" applyAlignment="1">
      <alignment horizontal="center"/>
    </xf>
    <xf numFmtId="0" fontId="16" fillId="2" borderId="64" xfId="1" applyFont="1" applyFill="1" applyBorder="1" applyAlignment="1">
      <alignment horizontal="center"/>
    </xf>
    <xf numFmtId="0" fontId="16" fillId="2" borderId="58" xfId="1" applyFont="1" applyFill="1" applyBorder="1" applyAlignment="1">
      <alignment horizontal="center"/>
    </xf>
    <xf numFmtId="49" fontId="18" fillId="0" borderId="41" xfId="1" applyNumberFormat="1" applyFont="1" applyBorder="1" applyAlignment="1">
      <alignment horizontal="center"/>
    </xf>
    <xf numFmtId="3" fontId="18" fillId="2" borderId="65" xfId="1" applyNumberFormat="1" applyFont="1" applyFill="1" applyBorder="1" applyAlignment="1">
      <alignment horizontal="right"/>
    </xf>
    <xf numFmtId="3" fontId="18" fillId="2" borderId="59" xfId="1" applyNumberFormat="1" applyFont="1" applyFill="1" applyBorder="1" applyAlignment="1">
      <alignment horizontal="right"/>
    </xf>
    <xf numFmtId="49" fontId="13" fillId="0" borderId="42" xfId="1" applyNumberFormat="1" applyFont="1" applyBorder="1" applyAlignment="1">
      <alignment horizontal="center"/>
    </xf>
    <xf numFmtId="3" fontId="13" fillId="2" borderId="66" xfId="1" applyNumberFormat="1" applyFont="1" applyFill="1" applyBorder="1" applyAlignment="1">
      <alignment horizontal="right"/>
    </xf>
    <xf numFmtId="3" fontId="13" fillId="2" borderId="60" xfId="1" applyNumberFormat="1" applyFont="1" applyFill="1" applyBorder="1" applyAlignment="1">
      <alignment horizontal="right"/>
    </xf>
    <xf numFmtId="49" fontId="18" fillId="0" borderId="42" xfId="1" applyNumberFormat="1" applyFont="1" applyBorder="1" applyAlignment="1">
      <alignment horizontal="center"/>
    </xf>
    <xf numFmtId="3" fontId="18" fillId="2" borderId="66" xfId="1" applyNumberFormat="1" applyFont="1" applyFill="1" applyBorder="1" applyAlignment="1">
      <alignment horizontal="right"/>
    </xf>
    <xf numFmtId="3" fontId="18" fillId="2" borderId="60" xfId="1" applyNumberFormat="1" applyFont="1" applyFill="1" applyBorder="1" applyAlignment="1">
      <alignment horizontal="right"/>
    </xf>
    <xf numFmtId="3" fontId="13" fillId="3" borderId="66" xfId="1" applyNumberFormat="1" applyFont="1" applyFill="1" applyBorder="1" applyAlignment="1" applyProtection="1">
      <alignment horizontal="right"/>
      <protection locked="0"/>
    </xf>
    <xf numFmtId="3" fontId="13" fillId="3" borderId="60" xfId="1" applyNumberFormat="1" applyFont="1" applyFill="1" applyBorder="1" applyAlignment="1" applyProtection="1">
      <alignment horizontal="right"/>
      <protection locked="0"/>
    </xf>
    <xf numFmtId="3" fontId="13" fillId="0" borderId="66" xfId="1" applyNumberFormat="1" applyFont="1" applyBorder="1" applyAlignment="1">
      <alignment horizontal="right"/>
    </xf>
    <xf numFmtId="3" fontId="13" fillId="0" borderId="60" xfId="1" applyNumberFormat="1" applyFont="1" applyBorder="1" applyAlignment="1">
      <alignment horizontal="right"/>
    </xf>
    <xf numFmtId="3" fontId="18" fillId="3" borderId="66" xfId="1" applyNumberFormat="1" applyFont="1" applyFill="1" applyBorder="1" applyAlignment="1" applyProtection="1">
      <alignment horizontal="right"/>
      <protection locked="0"/>
    </xf>
    <xf numFmtId="3" fontId="18" fillId="3" borderId="60" xfId="1" applyNumberFormat="1" applyFont="1" applyFill="1" applyBorder="1" applyAlignment="1" applyProtection="1">
      <alignment horizontal="right"/>
      <protection locked="0"/>
    </xf>
    <xf numFmtId="49" fontId="18" fillId="0" borderId="43" xfId="1" applyNumberFormat="1" applyFont="1" applyBorder="1" applyAlignment="1">
      <alignment horizontal="center"/>
    </xf>
    <xf numFmtId="3" fontId="18" fillId="2" borderId="67" xfId="1" applyNumberFormat="1" applyFont="1" applyFill="1" applyBorder="1" applyAlignment="1">
      <alignment horizontal="right"/>
    </xf>
    <xf numFmtId="3" fontId="18" fillId="2" borderId="61" xfId="1" applyNumberFormat="1" applyFont="1" applyFill="1" applyBorder="1" applyAlignment="1">
      <alignment horizontal="right"/>
    </xf>
    <xf numFmtId="0" fontId="13" fillId="0" borderId="45" xfId="1" applyFont="1" applyBorder="1" applyAlignment="1">
      <alignment horizontal="center"/>
    </xf>
    <xf numFmtId="3" fontId="13" fillId="2" borderId="69" xfId="1" applyNumberFormat="1" applyFont="1" applyFill="1" applyBorder="1" applyAlignment="1">
      <alignment horizontal="right"/>
    </xf>
    <xf numFmtId="3" fontId="13" fillId="2" borderId="63" xfId="1" applyNumberFormat="1" applyFont="1" applyFill="1" applyBorder="1" applyAlignment="1">
      <alignment horizontal="right"/>
    </xf>
    <xf numFmtId="49" fontId="13" fillId="0" borderId="44" xfId="1" applyNumberFormat="1" applyFont="1" applyBorder="1" applyAlignment="1">
      <alignment horizontal="center"/>
    </xf>
    <xf numFmtId="3" fontId="13" fillId="3" borderId="68" xfId="1" applyNumberFormat="1" applyFont="1" applyFill="1" applyBorder="1" applyAlignment="1" applyProtection="1">
      <alignment horizontal="right"/>
      <protection locked="0"/>
    </xf>
    <xf numFmtId="3" fontId="13" fillId="3" borderId="62" xfId="1" applyNumberFormat="1" applyFont="1" applyFill="1" applyBorder="1" applyAlignment="1" applyProtection="1">
      <alignment horizontal="right"/>
      <protection locked="0"/>
    </xf>
    <xf numFmtId="0" fontId="13" fillId="0" borderId="44" xfId="1" applyFont="1" applyBorder="1" applyAlignment="1">
      <alignment horizontal="center"/>
    </xf>
    <xf numFmtId="4" fontId="13" fillId="2" borderId="68" xfId="1" applyNumberFormat="1" applyFont="1" applyFill="1" applyBorder="1" applyAlignment="1">
      <alignment horizontal="right"/>
    </xf>
    <xf numFmtId="4" fontId="13" fillId="2" borderId="62" xfId="1" applyNumberFormat="1" applyFont="1" applyFill="1" applyBorder="1" applyAlignment="1">
      <alignment horizontal="right"/>
    </xf>
    <xf numFmtId="164" fontId="22" fillId="2" borderId="66" xfId="1" applyNumberFormat="1" applyFont="1" applyFill="1" applyBorder="1" applyAlignment="1">
      <alignment horizontal="right"/>
    </xf>
    <xf numFmtId="164" fontId="22" fillId="2" borderId="60" xfId="1" applyNumberFormat="1" applyFont="1" applyFill="1" applyBorder="1" applyAlignment="1">
      <alignment horizontal="right"/>
    </xf>
    <xf numFmtId="49" fontId="23" fillId="0" borderId="44" xfId="1" applyNumberFormat="1" applyFont="1" applyBorder="1" applyAlignment="1">
      <alignment horizontal="center"/>
    </xf>
    <xf numFmtId="4" fontId="23" fillId="2" borderId="68" xfId="1" applyNumberFormat="1" applyFont="1" applyFill="1" applyBorder="1" applyAlignment="1">
      <alignment horizontal="center"/>
    </xf>
    <xf numFmtId="4" fontId="23" fillId="2" borderId="62" xfId="1" applyNumberFormat="1" applyFont="1" applyFill="1" applyBorder="1" applyAlignment="1">
      <alignment horizontal="center"/>
    </xf>
    <xf numFmtId="49" fontId="15" fillId="0" borderId="45" xfId="1" applyNumberFormat="1" applyFont="1" applyBorder="1" applyAlignment="1">
      <alignment horizontal="center"/>
    </xf>
    <xf numFmtId="4" fontId="15" fillId="2" borderId="69" xfId="1" applyNumberFormat="1" applyFont="1" applyFill="1" applyBorder="1" applyAlignment="1">
      <alignment horizontal="center"/>
    </xf>
    <xf numFmtId="4" fontId="15" fillId="2" borderId="63" xfId="1" applyNumberFormat="1" applyFont="1" applyFill="1" applyBorder="1" applyAlignment="1">
      <alignment horizontal="center"/>
    </xf>
    <xf numFmtId="49" fontId="23" fillId="2" borderId="0" xfId="1" applyNumberFormat="1" applyFont="1" applyFill="1"/>
    <xf numFmtId="0" fontId="17" fillId="2" borderId="0" xfId="1" applyFont="1" applyFill="1" applyAlignment="1">
      <alignment horizontal="center"/>
    </xf>
    <xf numFmtId="0" fontId="14" fillId="2" borderId="0" xfId="1" applyFont="1" applyFill="1"/>
    <xf numFmtId="0" fontId="14" fillId="2" borderId="6" xfId="1" applyFont="1" applyFill="1" applyBorder="1" applyAlignment="1">
      <alignment horizontal="center" wrapText="1"/>
    </xf>
    <xf numFmtId="0" fontId="14" fillId="2" borderId="14" xfId="1" applyFont="1" applyFill="1" applyBorder="1" applyAlignment="1">
      <alignment horizontal="center" wrapText="1"/>
    </xf>
    <xf numFmtId="0" fontId="16" fillId="2" borderId="10" xfId="1" applyFont="1" applyFill="1" applyBorder="1" applyAlignment="1">
      <alignment horizontal="center"/>
    </xf>
    <xf numFmtId="0" fontId="14" fillId="2" borderId="4" xfId="1" applyFont="1" applyFill="1" applyBorder="1" applyAlignment="1">
      <alignment horizontal="center"/>
    </xf>
    <xf numFmtId="0" fontId="14" fillId="2" borderId="8" xfId="1" applyFont="1" applyFill="1" applyBorder="1" applyAlignment="1">
      <alignment horizontal="center"/>
    </xf>
    <xf numFmtId="0" fontId="21" fillId="2" borderId="4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/>
    </xf>
    <xf numFmtId="49" fontId="18" fillId="2" borderId="13" xfId="1" applyNumberFormat="1" applyFont="1" applyFill="1" applyBorder="1" applyAlignment="1">
      <alignment horizontal="left" wrapText="1"/>
    </xf>
    <xf numFmtId="49" fontId="18" fillId="2" borderId="0" xfId="1" applyNumberFormat="1" applyFont="1" applyFill="1"/>
    <xf numFmtId="49" fontId="26" fillId="2" borderId="0" xfId="1" applyNumberFormat="1" applyFont="1" applyFill="1"/>
    <xf numFmtId="0" fontId="23" fillId="2" borderId="0" xfId="1" applyFont="1" applyFill="1" applyAlignment="1">
      <alignment horizontal="center"/>
    </xf>
    <xf numFmtId="0" fontId="18" fillId="2" borderId="55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8" fillId="2" borderId="38" xfId="1" applyFont="1" applyFill="1" applyBorder="1" applyAlignment="1">
      <alignment horizontal="center" vertical="center"/>
    </xf>
    <xf numFmtId="0" fontId="18" fillId="2" borderId="56" xfId="1" applyFont="1" applyFill="1" applyBorder="1" applyAlignment="1">
      <alignment horizontal="center" vertical="center"/>
    </xf>
    <xf numFmtId="0" fontId="13" fillId="2" borderId="68" xfId="1" applyFont="1" applyFill="1" applyBorder="1" applyAlignment="1">
      <alignment horizontal="center" vertical="center"/>
    </xf>
    <xf numFmtId="0" fontId="13" fillId="2" borderId="57" xfId="1" applyFont="1" applyFill="1" applyBorder="1" applyAlignment="1">
      <alignment horizontal="center" vertical="center"/>
    </xf>
    <xf numFmtId="0" fontId="13" fillId="2" borderId="37" xfId="1" applyFont="1" applyFill="1" applyBorder="1" applyAlignment="1">
      <alignment horizontal="center" vertical="center"/>
    </xf>
    <xf numFmtId="0" fontId="22" fillId="2" borderId="38" xfId="1" applyFont="1" applyFill="1" applyBorder="1" applyAlignment="1">
      <alignment horizontal="center" vertical="center"/>
    </xf>
    <xf numFmtId="0" fontId="23" fillId="2" borderId="37" xfId="1" applyFont="1" applyFill="1" applyBorder="1" applyAlignment="1">
      <alignment horizontal="center" vertical="center"/>
    </xf>
    <xf numFmtId="0" fontId="15" fillId="2" borderId="57" xfId="1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/>
    </xf>
    <xf numFmtId="4" fontId="26" fillId="2" borderId="0" xfId="1" applyNumberFormat="1" applyFont="1" applyFill="1" applyAlignment="1">
      <alignment horizontal="center"/>
    </xf>
    <xf numFmtId="49" fontId="13" fillId="2" borderId="4" xfId="1" applyNumberFormat="1" applyFont="1" applyFill="1" applyBorder="1"/>
    <xf numFmtId="49" fontId="13" fillId="2" borderId="6" xfId="1" applyNumberFormat="1" applyFont="1" applyFill="1" applyBorder="1"/>
    <xf numFmtId="49" fontId="18" fillId="2" borderId="11" xfId="1" applyNumberFormat="1" applyFont="1" applyFill="1" applyBorder="1" applyAlignment="1">
      <alignment horizontal="left" wrapText="1"/>
    </xf>
    <xf numFmtId="49" fontId="18" fillId="2" borderId="12" xfId="1" applyNumberFormat="1" applyFont="1" applyFill="1" applyBorder="1" applyAlignment="1">
      <alignment horizontal="left" wrapText="1"/>
    </xf>
    <xf numFmtId="49" fontId="18" fillId="2" borderId="13" xfId="1" applyNumberFormat="1" applyFont="1" applyFill="1" applyBorder="1" applyAlignment="1">
      <alignment horizontal="left" wrapText="1"/>
    </xf>
    <xf numFmtId="49" fontId="13" fillId="2" borderId="8" xfId="1" applyNumberFormat="1" applyFont="1" applyFill="1" applyBorder="1"/>
    <xf numFmtId="49" fontId="21" fillId="2" borderId="4" xfId="1" applyNumberFormat="1" applyFont="1" applyFill="1" applyBorder="1"/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14" fillId="2" borderId="4" xfId="1" applyFont="1" applyFill="1" applyBorder="1" applyAlignment="1">
      <alignment horizontal="center" wrapText="1"/>
    </xf>
    <xf numFmtId="0" fontId="14" fillId="2" borderId="6" xfId="1" applyFont="1" applyFill="1" applyBorder="1" applyAlignment="1">
      <alignment horizontal="center" wrapText="1"/>
    </xf>
    <xf numFmtId="49" fontId="13" fillId="2" borderId="34" xfId="1" quotePrefix="1" applyNumberFormat="1" applyFont="1" applyFill="1" applyBorder="1"/>
    <xf numFmtId="49" fontId="13" fillId="2" borderId="25" xfId="1" applyNumberFormat="1" applyFont="1" applyFill="1" applyBorder="1"/>
    <xf numFmtId="49" fontId="13" fillId="2" borderId="35" xfId="1" applyNumberFormat="1" applyFont="1" applyFill="1" applyBorder="1"/>
    <xf numFmtId="49" fontId="13" fillId="2" borderId="34" xfId="1" applyNumberFormat="1" applyFont="1" applyFill="1" applyBorder="1"/>
    <xf numFmtId="49" fontId="23" fillId="2" borderId="32" xfId="1" applyNumberFormat="1" applyFont="1" applyFill="1" applyBorder="1"/>
    <xf numFmtId="49" fontId="23" fillId="2" borderId="30" xfId="1" applyNumberFormat="1" applyFont="1" applyFill="1" applyBorder="1"/>
    <xf numFmtId="49" fontId="23" fillId="2" borderId="33" xfId="1" applyNumberFormat="1" applyFont="1" applyFill="1" applyBorder="1"/>
    <xf numFmtId="49" fontId="15" fillId="2" borderId="52" xfId="1" applyNumberFormat="1" applyFont="1" applyFill="1" applyBorder="1"/>
    <xf numFmtId="49" fontId="15" fillId="2" borderId="26" xfId="1" applyNumberFormat="1" applyFont="1" applyFill="1" applyBorder="1"/>
    <xf numFmtId="49" fontId="15" fillId="2" borderId="53" xfId="1" applyNumberFormat="1" applyFont="1" applyFill="1" applyBorder="1"/>
    <xf numFmtId="49" fontId="13" fillId="2" borderId="52" xfId="1" applyNumberFormat="1" applyFont="1" applyFill="1" applyBorder="1"/>
    <xf numFmtId="49" fontId="13" fillId="2" borderId="26" xfId="1" applyNumberFormat="1" applyFont="1" applyFill="1" applyBorder="1"/>
    <xf numFmtId="49" fontId="13" fillId="2" borderId="53" xfId="1" applyNumberFormat="1" applyFont="1" applyFill="1" applyBorder="1"/>
    <xf numFmtId="0" fontId="15" fillId="0" borderId="21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15" fillId="2" borderId="17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6" fillId="2" borderId="70" xfId="1" applyFont="1" applyFill="1" applyBorder="1" applyAlignment="1">
      <alignment horizontal="center"/>
    </xf>
    <xf numFmtId="0" fontId="16" fillId="2" borderId="24" xfId="1" applyFont="1" applyFill="1" applyBorder="1" applyAlignment="1">
      <alignment horizontal="center"/>
    </xf>
    <xf numFmtId="0" fontId="16" fillId="2" borderId="71" xfId="1" applyFont="1" applyFill="1" applyBorder="1" applyAlignment="1">
      <alignment horizontal="center"/>
    </xf>
    <xf numFmtId="49" fontId="13" fillId="2" borderId="32" xfId="1" applyNumberFormat="1" applyFont="1" applyFill="1" applyBorder="1"/>
    <xf numFmtId="49" fontId="13" fillId="2" borderId="30" xfId="1" applyNumberFormat="1" applyFont="1" applyFill="1" applyBorder="1"/>
    <xf numFmtId="49" fontId="13" fillId="2" borderId="33" xfId="1" applyNumberFormat="1" applyFont="1" applyFill="1" applyBorder="1"/>
    <xf numFmtId="49" fontId="22" fillId="2" borderId="34" xfId="1" quotePrefix="1" applyNumberFormat="1" applyFont="1" applyFill="1" applyBorder="1"/>
    <xf numFmtId="49" fontId="22" fillId="2" borderId="25" xfId="1" applyNumberFormat="1" applyFont="1" applyFill="1" applyBorder="1"/>
    <xf numFmtId="49" fontId="22" fillId="2" borderId="35" xfId="1" applyNumberFormat="1" applyFont="1" applyFill="1" applyBorder="1"/>
    <xf numFmtId="49" fontId="18" fillId="2" borderId="34" xfId="1" applyNumberFormat="1" applyFont="1" applyFill="1" applyBorder="1"/>
    <xf numFmtId="49" fontId="18" fillId="2" borderId="25" xfId="1" applyNumberFormat="1" applyFont="1" applyFill="1" applyBorder="1"/>
    <xf numFmtId="49" fontId="18" fillId="2" borderId="35" xfId="1" applyNumberFormat="1" applyFont="1" applyFill="1" applyBorder="1"/>
    <xf numFmtId="49" fontId="18" fillId="2" borderId="50" xfId="1" applyNumberFormat="1" applyFont="1" applyFill="1" applyBorder="1"/>
    <xf numFmtId="49" fontId="18" fillId="2" borderId="29" xfId="1" applyNumberFormat="1" applyFont="1" applyFill="1" applyBorder="1"/>
    <xf numFmtId="49" fontId="18" fillId="2" borderId="51" xfId="1" applyNumberFormat="1" applyFont="1" applyFill="1" applyBorder="1"/>
    <xf numFmtId="49" fontId="13" fillId="2" borderId="34" xfId="1" applyNumberFormat="1" applyFont="1" applyFill="1" applyBorder="1" applyAlignment="1">
      <alignment wrapText="1"/>
    </xf>
    <xf numFmtId="49" fontId="13" fillId="2" borderId="25" xfId="1" applyNumberFormat="1" applyFont="1" applyFill="1" applyBorder="1" applyAlignment="1">
      <alignment wrapText="1"/>
    </xf>
    <xf numFmtId="49" fontId="13" fillId="2" borderId="35" xfId="1" applyNumberFormat="1" applyFont="1" applyFill="1" applyBorder="1" applyAlignment="1">
      <alignment wrapText="1"/>
    </xf>
    <xf numFmtId="49" fontId="13" fillId="0" borderId="34" xfId="1" quotePrefix="1" applyNumberFormat="1" applyFont="1" applyBorder="1"/>
    <xf numFmtId="49" fontId="13" fillId="0" borderId="25" xfId="1" applyNumberFormat="1" applyFont="1" applyBorder="1"/>
    <xf numFmtId="49" fontId="13" fillId="0" borderId="35" xfId="1" applyNumberFormat="1" applyFont="1" applyBorder="1"/>
    <xf numFmtId="0" fontId="16" fillId="2" borderId="46" xfId="1" applyFont="1" applyFill="1" applyBorder="1" applyAlignment="1">
      <alignment horizontal="center"/>
    </xf>
    <xf numFmtId="0" fontId="16" fillId="2" borderId="28" xfId="1" applyFont="1" applyFill="1" applyBorder="1" applyAlignment="1">
      <alignment horizontal="center"/>
    </xf>
    <xf numFmtId="0" fontId="16" fillId="2" borderId="47" xfId="1" applyFont="1" applyFill="1" applyBorder="1" applyAlignment="1">
      <alignment horizontal="center"/>
    </xf>
    <xf numFmtId="49" fontId="18" fillId="2" borderId="48" xfId="1" applyNumberFormat="1" applyFont="1" applyFill="1" applyBorder="1"/>
    <xf numFmtId="49" fontId="18" fillId="2" borderId="27" xfId="1" applyNumberFormat="1" applyFont="1" applyFill="1" applyBorder="1"/>
    <xf numFmtId="49" fontId="18" fillId="2" borderId="49" xfId="1" applyNumberFormat="1" applyFont="1" applyFill="1" applyBorder="1"/>
    <xf numFmtId="0" fontId="11" fillId="0" borderId="25" xfId="0" applyFont="1" applyBorder="1"/>
    <xf numFmtId="0" fontId="11" fillId="0" borderId="25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2" fillId="0" borderId="31" xfId="0" applyFont="1" applyBorder="1" applyAlignment="1">
      <alignment horizontal="left" wrapText="1"/>
    </xf>
    <xf numFmtId="0" fontId="13" fillId="0" borderId="72" xfId="0" applyFont="1" applyBorder="1" applyAlignment="1">
      <alignment horizontal="left" wrapText="1"/>
    </xf>
    <xf numFmtId="0" fontId="13" fillId="0" borderId="39" xfId="0" applyFont="1" applyBorder="1" applyAlignment="1">
      <alignment horizontal="left" wrapText="1"/>
    </xf>
    <xf numFmtId="0" fontId="13" fillId="0" borderId="73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31" xfId="0" applyFont="1" applyBorder="1" applyAlignment="1">
      <alignment horizontal="left"/>
    </xf>
    <xf numFmtId="0" fontId="12" fillId="0" borderId="25" xfId="0" applyFont="1" applyBorder="1"/>
    <xf numFmtId="0" fontId="12" fillId="0" borderId="25" xfId="0" applyFont="1" applyBorder="1" applyAlignment="1">
      <alignment wrapText="1"/>
    </xf>
    <xf numFmtId="0" fontId="12" fillId="0" borderId="25" xfId="0" applyFont="1" applyBorder="1" applyAlignment="1">
      <alignment horizontal="left" wrapText="1"/>
    </xf>
    <xf numFmtId="0" fontId="12" fillId="0" borderId="35" xfId="0" applyFont="1" applyBorder="1" applyAlignment="1">
      <alignment horizontal="left" wrapText="1"/>
    </xf>
    <xf numFmtId="0" fontId="11" fillId="0" borderId="30" xfId="0" applyFont="1" applyBorder="1"/>
    <xf numFmtId="0" fontId="11" fillId="3" borderId="30" xfId="0" applyFont="1" applyFill="1" applyBorder="1" applyAlignment="1" applyProtection="1">
      <alignment horizontal="left" wrapText="1"/>
      <protection locked="0"/>
    </xf>
    <xf numFmtId="0" fontId="11" fillId="3" borderId="33" xfId="0" applyFont="1" applyFill="1" applyBorder="1" applyAlignment="1" applyProtection="1">
      <alignment horizontal="left" wrapText="1"/>
      <protection locked="0"/>
    </xf>
    <xf numFmtId="0" fontId="11" fillId="3" borderId="25" xfId="0" applyFont="1" applyFill="1" applyBorder="1" applyAlignment="1" applyProtection="1">
      <alignment horizontal="left"/>
      <protection locked="0"/>
    </xf>
    <xf numFmtId="0" fontId="11" fillId="3" borderId="35" xfId="0" applyFont="1" applyFill="1" applyBorder="1" applyAlignment="1" applyProtection="1">
      <alignment horizontal="left"/>
      <protection locked="0"/>
    </xf>
  </cellXfs>
  <cellStyles count="32">
    <cellStyle name="Normální" xfId="0" builtinId="0"/>
    <cellStyle name="normální 2" xfId="1" xr:uid="{00000000-0005-0000-0000-00001F000000}"/>
    <cellStyle name="Použitý hypertextový odkaz" xfId="3" builtinId="9" hidden="1"/>
    <cellStyle name="Použitý hypertextový odkaz" xfId="4" builtinId="9" hidden="1"/>
    <cellStyle name="Použitý hypertextový odkaz" xfId="5" builtinId="9" hidden="1"/>
    <cellStyle name="Použitý hypertextový odkaz" xfId="6" builtinId="9" hidden="1"/>
    <cellStyle name="Použitý hypertextový odkaz" xfId="7" builtinId="9" hidden="1"/>
    <cellStyle name="Použitý hypertextový odkaz" xfId="8" builtinId="9" hidden="1"/>
    <cellStyle name="Použitý hypertextový odkaz" xfId="9" builtinId="9" hidden="1"/>
    <cellStyle name="Použitý hypertextový odkaz" xfId="10" builtinId="9" hidden="1"/>
    <cellStyle name="Použitý hypertextový odkaz" xfId="11" builtinId="9" hidden="1"/>
    <cellStyle name="Použitý hypertextový odkaz" xfId="12" builtinId="9" hidden="1"/>
    <cellStyle name="Použitý hypertextový odkaz" xfId="13" builtinId="9" hidden="1"/>
    <cellStyle name="Použitý hypertextový odkaz" xfId="14" builtinId="9" hidden="1"/>
    <cellStyle name="Použitý hypertextový odkaz" xfId="15" builtinId="9" hidden="1"/>
    <cellStyle name="Použitý hypertextový odkaz" xfId="16" builtinId="9" hidden="1"/>
    <cellStyle name="Použitý hypertextový odkaz" xfId="17" builtinId="9" hidden="1"/>
    <cellStyle name="Použitý hypertextový odkaz" xfId="18" builtinId="9" hidden="1"/>
    <cellStyle name="Použitý hypertextový odkaz" xfId="19" builtinId="9" hidden="1"/>
    <cellStyle name="Použitý hypertextový odkaz" xfId="20" builtinId="9" hidden="1"/>
    <cellStyle name="Použitý hypertextový odkaz" xfId="21" builtinId="9" hidden="1"/>
    <cellStyle name="Použitý hypertextový odkaz" xfId="22" builtinId="9" hidden="1"/>
    <cellStyle name="Použitý hypertextový odkaz" xfId="23" builtinId="9" hidden="1"/>
    <cellStyle name="Použitý hypertextový odkaz" xfId="24" builtinId="9" hidden="1"/>
    <cellStyle name="Použitý hypertextový odkaz" xfId="25" builtinId="9" hidden="1"/>
    <cellStyle name="Použitý hypertextový odkaz" xfId="26" builtinId="9" hidden="1"/>
    <cellStyle name="Použitý hypertextový odkaz" xfId="27" builtinId="9" hidden="1"/>
    <cellStyle name="Použitý hypertextový odkaz" xfId="28" builtinId="9" hidden="1"/>
    <cellStyle name="Použitý hypertextový odkaz" xfId="29" builtinId="9" hidden="1"/>
    <cellStyle name="Použitý hypertextový odkaz" xfId="30" builtinId="9" hidden="1"/>
    <cellStyle name="Použitý hypertextový odkaz" xfId="31" builtinId="9" hidden="1"/>
    <cellStyle name="procent 2" xfId="2" xr:uid="{00000000-0005-0000-0000-00002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6D34-6EDB-8743-ADA3-FF33BF194ED3}">
  <dimension ref="A1:Z114"/>
  <sheetViews>
    <sheetView tabSelected="1" zoomScale="157" zoomScaleNormal="100" zoomScalePageLayoutView="125" workbookViewId="0">
      <selection activeCell="E4" sqref="E4:H4"/>
    </sheetView>
  </sheetViews>
  <sheetFormatPr baseColWidth="10" defaultColWidth="8.83203125" defaultRowHeight="15" x14ac:dyDescent="0.2"/>
  <cols>
    <col min="1" max="1" width="7.83203125" style="2" customWidth="1"/>
    <col min="2" max="6" width="13.6640625" style="2" customWidth="1"/>
    <col min="7" max="8" width="13.83203125" style="2" customWidth="1"/>
    <col min="9" max="9" width="8.83203125" style="2"/>
    <col min="10" max="10" width="10" style="2" hidden="1" customWidth="1"/>
    <col min="11" max="11" width="0" style="2" hidden="1" customWidth="1"/>
    <col min="12" max="12" width="10" style="2" hidden="1" customWidth="1"/>
    <col min="13" max="16384" width="8.83203125" style="2"/>
  </cols>
  <sheetData>
    <row r="1" spans="1:26" x14ac:dyDescent="0.2">
      <c r="A1" s="3"/>
      <c r="B1" s="3"/>
      <c r="C1" s="3"/>
      <c r="D1" s="3"/>
      <c r="E1" s="3"/>
      <c r="F1" s="3"/>
      <c r="G1" s="3"/>
      <c r="H1" s="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ht="16" customHeight="1" x14ac:dyDescent="0.25">
      <c r="A2" s="155" t="s">
        <v>151</v>
      </c>
      <c r="B2" s="156"/>
      <c r="C2" s="156"/>
      <c r="D2" s="156"/>
      <c r="E2" s="156"/>
      <c r="F2" s="156"/>
      <c r="G2" s="156"/>
      <c r="H2" s="156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ht="8" customHeight="1" x14ac:dyDescent="0.2">
      <c r="A3" s="3"/>
      <c r="B3" s="3"/>
      <c r="C3" s="3"/>
      <c r="D3" s="3"/>
      <c r="E3" s="3"/>
      <c r="F3" s="3"/>
      <c r="G3" s="3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x14ac:dyDescent="0.2">
      <c r="A4" s="17" t="s">
        <v>58</v>
      </c>
      <c r="B4" s="162" t="s">
        <v>103</v>
      </c>
      <c r="C4" s="162"/>
      <c r="D4" s="162"/>
      <c r="E4" s="163"/>
      <c r="F4" s="163"/>
      <c r="G4" s="163"/>
      <c r="H4" s="16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x14ac:dyDescent="0.2">
      <c r="A5" s="18" t="s">
        <v>117</v>
      </c>
      <c r="B5" s="148" t="s">
        <v>104</v>
      </c>
      <c r="C5" s="148"/>
      <c r="D5" s="148"/>
      <c r="E5" s="165"/>
      <c r="F5" s="165"/>
      <c r="G5" s="165"/>
      <c r="H5" s="166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x14ac:dyDescent="0.2">
      <c r="A6" s="18" t="s">
        <v>118</v>
      </c>
      <c r="B6" s="148" t="s">
        <v>100</v>
      </c>
      <c r="C6" s="148"/>
      <c r="D6" s="148"/>
      <c r="E6" s="149" t="s">
        <v>152</v>
      </c>
      <c r="F6" s="149"/>
      <c r="G6" s="149"/>
      <c r="H6" s="15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x14ac:dyDescent="0.2">
      <c r="A7" s="18" t="s">
        <v>119</v>
      </c>
      <c r="B7" s="148" t="s">
        <v>105</v>
      </c>
      <c r="C7" s="148"/>
      <c r="D7" s="148"/>
      <c r="E7" s="149" t="s">
        <v>153</v>
      </c>
      <c r="F7" s="149"/>
      <c r="G7" s="149"/>
      <c r="H7" s="150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x14ac:dyDescent="0.2">
      <c r="A8" s="18" t="s">
        <v>120</v>
      </c>
      <c r="B8" s="148" t="s">
        <v>0</v>
      </c>
      <c r="C8" s="148"/>
      <c r="D8" s="148"/>
      <c r="E8" s="149" t="s">
        <v>154</v>
      </c>
      <c r="F8" s="149"/>
      <c r="G8" s="149"/>
      <c r="H8" s="150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37" customHeight="1" x14ac:dyDescent="0.2">
      <c r="A9" s="19" t="s">
        <v>121</v>
      </c>
      <c r="B9" s="157" t="s">
        <v>1</v>
      </c>
      <c r="C9" s="157"/>
      <c r="D9" s="157"/>
      <c r="E9" s="152" t="s">
        <v>155</v>
      </c>
      <c r="F9" s="153"/>
      <c r="G9" s="153"/>
      <c r="H9" s="154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x14ac:dyDescent="0.2">
      <c r="A10" s="20" t="s">
        <v>160</v>
      </c>
      <c r="B10" s="158" t="s">
        <v>156</v>
      </c>
      <c r="C10" s="158"/>
      <c r="D10" s="158"/>
      <c r="E10" s="160" t="s">
        <v>157</v>
      </c>
      <c r="F10" s="160"/>
      <c r="G10" s="160"/>
      <c r="H10" s="161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x14ac:dyDescent="0.2">
      <c r="A11" s="20" t="s">
        <v>116</v>
      </c>
      <c r="B11" s="159" t="s">
        <v>149</v>
      </c>
      <c r="C11" s="159"/>
      <c r="D11" s="159"/>
      <c r="E11" s="160" t="s">
        <v>158</v>
      </c>
      <c r="F11" s="160"/>
      <c r="G11" s="160"/>
      <c r="H11" s="16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5" customHeight="1" x14ac:dyDescent="0.2">
      <c r="A12" s="19" t="s">
        <v>139</v>
      </c>
      <c r="B12" s="151" t="s">
        <v>122</v>
      </c>
      <c r="C12" s="151"/>
      <c r="D12" s="151"/>
      <c r="E12" s="152" t="s">
        <v>159</v>
      </c>
      <c r="F12" s="153"/>
      <c r="G12" s="153"/>
      <c r="H12" s="154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6" thickBot="1" x14ac:dyDescent="0.25">
      <c r="A13" s="4"/>
      <c r="B13" s="5"/>
      <c r="C13" s="5"/>
      <c r="D13" s="5"/>
      <c r="E13" s="5"/>
      <c r="F13" s="4"/>
      <c r="G13" s="4"/>
      <c r="H13" s="4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2">
      <c r="A14" s="112" t="s">
        <v>2</v>
      </c>
      <c r="B14" s="115" t="s">
        <v>140</v>
      </c>
      <c r="C14" s="115"/>
      <c r="D14" s="115"/>
      <c r="E14" s="115"/>
      <c r="F14" s="115"/>
      <c r="G14" s="115"/>
      <c r="H14" s="116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5" customHeight="1" x14ac:dyDescent="0.2">
      <c r="A15" s="113"/>
      <c r="B15" s="117" t="s">
        <v>141</v>
      </c>
      <c r="C15" s="117"/>
      <c r="D15" s="117"/>
      <c r="E15" s="117"/>
      <c r="F15" s="117" t="s">
        <v>3</v>
      </c>
      <c r="G15" s="117" t="s">
        <v>4</v>
      </c>
      <c r="H15" s="119" t="s">
        <v>92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27" customHeight="1" thickBot="1" x14ac:dyDescent="0.25">
      <c r="A16" s="114"/>
      <c r="B16" s="118"/>
      <c r="C16" s="118"/>
      <c r="D16" s="118"/>
      <c r="E16" s="118"/>
      <c r="F16" s="118"/>
      <c r="G16" s="118"/>
      <c r="H16" s="120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6" thickTop="1" x14ac:dyDescent="0.2">
      <c r="A17" s="21" t="s">
        <v>5</v>
      </c>
      <c r="B17" s="142">
        <v>2</v>
      </c>
      <c r="C17" s="143"/>
      <c r="D17" s="143"/>
      <c r="E17" s="144"/>
      <c r="F17" s="22" t="s">
        <v>6</v>
      </c>
      <c r="G17" s="23">
        <v>3</v>
      </c>
      <c r="H17" s="24">
        <v>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x14ac:dyDescent="0.2">
      <c r="A18" s="25" t="s">
        <v>7</v>
      </c>
      <c r="B18" s="145" t="s">
        <v>8</v>
      </c>
      <c r="C18" s="146"/>
      <c r="D18" s="146"/>
      <c r="E18" s="147"/>
      <c r="F18" s="74" t="s">
        <v>98</v>
      </c>
      <c r="G18" s="26">
        <f>SUM(G19:G22)</f>
        <v>464908</v>
      </c>
      <c r="H18" s="27">
        <f>SUM(H19:H22)</f>
        <v>332979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x14ac:dyDescent="0.2">
      <c r="A19" s="28" t="s">
        <v>10</v>
      </c>
      <c r="B19" s="99" t="s">
        <v>11</v>
      </c>
      <c r="C19" s="100"/>
      <c r="D19" s="100"/>
      <c r="E19" s="101"/>
      <c r="F19" s="75" t="s">
        <v>98</v>
      </c>
      <c r="G19" s="29">
        <v>0</v>
      </c>
      <c r="H19" s="30">
        <v>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x14ac:dyDescent="0.2">
      <c r="A20" s="28" t="s">
        <v>12</v>
      </c>
      <c r="B20" s="99" t="s">
        <v>13</v>
      </c>
      <c r="C20" s="100"/>
      <c r="D20" s="100"/>
      <c r="E20" s="101"/>
      <c r="F20" s="75" t="s">
        <v>98</v>
      </c>
      <c r="G20" s="29">
        <v>464908</v>
      </c>
      <c r="H20" s="30">
        <v>332979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x14ac:dyDescent="0.2">
      <c r="A21" s="28" t="s">
        <v>14</v>
      </c>
      <c r="B21" s="99" t="s">
        <v>15</v>
      </c>
      <c r="C21" s="100"/>
      <c r="D21" s="100"/>
      <c r="E21" s="101"/>
      <c r="F21" s="75" t="s">
        <v>98</v>
      </c>
      <c r="G21" s="34">
        <v>0</v>
      </c>
      <c r="H21" s="35">
        <v>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x14ac:dyDescent="0.2">
      <c r="A22" s="28" t="s">
        <v>16</v>
      </c>
      <c r="B22" s="99" t="s">
        <v>17</v>
      </c>
      <c r="C22" s="100"/>
      <c r="D22" s="100"/>
      <c r="E22" s="101"/>
      <c r="F22" s="75" t="s">
        <v>98</v>
      </c>
      <c r="G22" s="34">
        <v>0</v>
      </c>
      <c r="H22" s="35"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x14ac:dyDescent="0.2">
      <c r="A23" s="31" t="s">
        <v>18</v>
      </c>
      <c r="B23" s="130" t="s">
        <v>19</v>
      </c>
      <c r="C23" s="131"/>
      <c r="D23" s="131"/>
      <c r="E23" s="132"/>
      <c r="F23" s="76" t="s">
        <v>98</v>
      </c>
      <c r="G23" s="32">
        <f>SUM(G24:G25)</f>
        <v>0</v>
      </c>
      <c r="H23" s="33">
        <f>SUM(H24:H25)</f>
        <v>0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x14ac:dyDescent="0.2">
      <c r="A24" s="28" t="s">
        <v>20</v>
      </c>
      <c r="B24" s="99" t="s">
        <v>21</v>
      </c>
      <c r="C24" s="100"/>
      <c r="D24" s="100"/>
      <c r="E24" s="101"/>
      <c r="F24" s="75" t="s">
        <v>98</v>
      </c>
      <c r="G24" s="34">
        <v>0</v>
      </c>
      <c r="H24" s="35"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x14ac:dyDescent="0.2">
      <c r="A25" s="28" t="s">
        <v>22</v>
      </c>
      <c r="B25" s="99" t="s">
        <v>143</v>
      </c>
      <c r="C25" s="100"/>
      <c r="D25" s="100"/>
      <c r="E25" s="101"/>
      <c r="F25" s="75" t="s">
        <v>98</v>
      </c>
      <c r="G25" s="34">
        <v>0</v>
      </c>
      <c r="H25" s="35">
        <v>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x14ac:dyDescent="0.2">
      <c r="A26" s="31" t="s">
        <v>23</v>
      </c>
      <c r="B26" s="130" t="s">
        <v>106</v>
      </c>
      <c r="C26" s="131"/>
      <c r="D26" s="131"/>
      <c r="E26" s="132"/>
      <c r="F26" s="76" t="s">
        <v>98</v>
      </c>
      <c r="G26" s="32">
        <f>SUM(G27:G28)</f>
        <v>0</v>
      </c>
      <c r="H26" s="33">
        <f>SUM(H27:H28)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x14ac:dyDescent="0.2">
      <c r="A27" s="28" t="s">
        <v>24</v>
      </c>
      <c r="B27" s="99" t="s">
        <v>107</v>
      </c>
      <c r="C27" s="100"/>
      <c r="D27" s="100"/>
      <c r="E27" s="101"/>
      <c r="F27" s="75" t="s">
        <v>98</v>
      </c>
      <c r="G27" s="34">
        <v>0</v>
      </c>
      <c r="H27" s="35">
        <v>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x14ac:dyDescent="0.2">
      <c r="A28" s="28" t="s">
        <v>25</v>
      </c>
      <c r="B28" s="99" t="s">
        <v>108</v>
      </c>
      <c r="C28" s="100"/>
      <c r="D28" s="100"/>
      <c r="E28" s="101"/>
      <c r="F28" s="75" t="s">
        <v>98</v>
      </c>
      <c r="G28" s="34">
        <v>0</v>
      </c>
      <c r="H28" s="35">
        <v>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x14ac:dyDescent="0.2">
      <c r="A29" s="31" t="s">
        <v>26</v>
      </c>
      <c r="B29" s="130" t="s">
        <v>27</v>
      </c>
      <c r="C29" s="131"/>
      <c r="D29" s="131"/>
      <c r="E29" s="132"/>
      <c r="F29" s="76" t="s">
        <v>98</v>
      </c>
      <c r="G29" s="32">
        <f>SUM(G30:G33)</f>
        <v>210000</v>
      </c>
      <c r="H29" s="33">
        <f>SUM(H30:H33)</f>
        <v>90000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x14ac:dyDescent="0.2">
      <c r="A30" s="28" t="s">
        <v>28</v>
      </c>
      <c r="B30" s="99" t="s">
        <v>109</v>
      </c>
      <c r="C30" s="100"/>
      <c r="D30" s="100"/>
      <c r="E30" s="101"/>
      <c r="F30" s="75" t="s">
        <v>98</v>
      </c>
      <c r="G30" s="29">
        <v>0</v>
      </c>
      <c r="H30" s="30"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x14ac:dyDescent="0.2">
      <c r="A31" s="28" t="s">
        <v>29</v>
      </c>
      <c r="B31" s="99" t="s">
        <v>110</v>
      </c>
      <c r="C31" s="100"/>
      <c r="D31" s="100"/>
      <c r="E31" s="101"/>
      <c r="F31" s="75" t="s">
        <v>98</v>
      </c>
      <c r="G31" s="29">
        <v>0</v>
      </c>
      <c r="H31" s="30">
        <v>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x14ac:dyDescent="0.2">
      <c r="A32" s="28" t="s">
        <v>30</v>
      </c>
      <c r="B32" s="99" t="s">
        <v>111</v>
      </c>
      <c r="C32" s="100"/>
      <c r="D32" s="100"/>
      <c r="E32" s="101"/>
      <c r="F32" s="75" t="s">
        <v>98</v>
      </c>
      <c r="G32" s="34">
        <v>0</v>
      </c>
      <c r="H32" s="35">
        <v>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x14ac:dyDescent="0.2">
      <c r="A33" s="28" t="s">
        <v>31</v>
      </c>
      <c r="B33" s="139" t="s">
        <v>112</v>
      </c>
      <c r="C33" s="140"/>
      <c r="D33" s="140"/>
      <c r="E33" s="141"/>
      <c r="F33" s="75" t="s">
        <v>98</v>
      </c>
      <c r="G33" s="36">
        <v>210000</v>
      </c>
      <c r="H33" s="37">
        <v>90000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x14ac:dyDescent="0.2">
      <c r="A34" s="31" t="s">
        <v>32</v>
      </c>
      <c r="B34" s="130" t="s">
        <v>113</v>
      </c>
      <c r="C34" s="131"/>
      <c r="D34" s="131"/>
      <c r="E34" s="132"/>
      <c r="F34" s="76" t="s">
        <v>98</v>
      </c>
      <c r="G34" s="32">
        <f>SUM(G35:G37)</f>
        <v>0</v>
      </c>
      <c r="H34" s="33">
        <f>SUM(H35:H37)</f>
        <v>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x14ac:dyDescent="0.2">
      <c r="A35" s="28" t="s">
        <v>33</v>
      </c>
      <c r="B35" s="99" t="s">
        <v>34</v>
      </c>
      <c r="C35" s="100"/>
      <c r="D35" s="100"/>
      <c r="E35" s="101"/>
      <c r="F35" s="75" t="s">
        <v>98</v>
      </c>
      <c r="G35" s="29">
        <v>0</v>
      </c>
      <c r="H35" s="30">
        <v>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x14ac:dyDescent="0.2">
      <c r="A36" s="28" t="s">
        <v>35</v>
      </c>
      <c r="B36" s="99" t="s">
        <v>93</v>
      </c>
      <c r="C36" s="100"/>
      <c r="D36" s="100"/>
      <c r="E36" s="101"/>
      <c r="F36" s="75" t="s">
        <v>98</v>
      </c>
      <c r="G36" s="34">
        <v>0</v>
      </c>
      <c r="H36" s="35">
        <v>0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x14ac:dyDescent="0.2">
      <c r="A37" s="28" t="s">
        <v>36</v>
      </c>
      <c r="B37" s="99" t="s">
        <v>37</v>
      </c>
      <c r="C37" s="100"/>
      <c r="D37" s="100"/>
      <c r="E37" s="101"/>
      <c r="F37" s="75" t="s">
        <v>98</v>
      </c>
      <c r="G37" s="34">
        <v>0</v>
      </c>
      <c r="H37" s="35">
        <v>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x14ac:dyDescent="0.2">
      <c r="A38" s="31" t="s">
        <v>38</v>
      </c>
      <c r="B38" s="130" t="s">
        <v>39</v>
      </c>
      <c r="C38" s="131"/>
      <c r="D38" s="131"/>
      <c r="E38" s="132"/>
      <c r="F38" s="76" t="s">
        <v>98</v>
      </c>
      <c r="G38" s="32">
        <v>0</v>
      </c>
      <c r="H38" s="33"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x14ac:dyDescent="0.2">
      <c r="A39" s="31" t="s">
        <v>40</v>
      </c>
      <c r="B39" s="130" t="s">
        <v>99</v>
      </c>
      <c r="C39" s="131"/>
      <c r="D39" s="131"/>
      <c r="E39" s="132"/>
      <c r="F39" s="76" t="s">
        <v>98</v>
      </c>
      <c r="G39" s="32">
        <v>0</v>
      </c>
      <c r="H39" s="33">
        <v>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x14ac:dyDescent="0.2">
      <c r="A40" s="31" t="s">
        <v>41</v>
      </c>
      <c r="B40" s="130" t="s">
        <v>42</v>
      </c>
      <c r="C40" s="131"/>
      <c r="D40" s="131"/>
      <c r="E40" s="132"/>
      <c r="F40" s="76" t="s">
        <v>98</v>
      </c>
      <c r="G40" s="38">
        <v>0</v>
      </c>
      <c r="H40" s="39">
        <v>0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x14ac:dyDescent="0.2">
      <c r="A41" s="31" t="s">
        <v>43</v>
      </c>
      <c r="B41" s="130" t="s">
        <v>44</v>
      </c>
      <c r="C41" s="131"/>
      <c r="D41" s="131"/>
      <c r="E41" s="132"/>
      <c r="F41" s="76" t="s">
        <v>98</v>
      </c>
      <c r="G41" s="38">
        <v>0</v>
      </c>
      <c r="H41" s="39">
        <v>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x14ac:dyDescent="0.2">
      <c r="A42" s="28" t="s">
        <v>114</v>
      </c>
      <c r="B42" s="99" t="s">
        <v>115</v>
      </c>
      <c r="C42" s="100"/>
      <c r="D42" s="100"/>
      <c r="E42" s="101"/>
      <c r="F42" s="76" t="s">
        <v>98</v>
      </c>
      <c r="G42" s="38">
        <v>0</v>
      </c>
      <c r="H42" s="39">
        <v>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">
      <c r="A43" s="40" t="s">
        <v>45</v>
      </c>
      <c r="B43" s="133" t="s">
        <v>130</v>
      </c>
      <c r="C43" s="134"/>
      <c r="D43" s="134"/>
      <c r="E43" s="135"/>
      <c r="F43" s="77" t="s">
        <v>98</v>
      </c>
      <c r="G43" s="41">
        <f t="shared" ref="G43:H43" si="0">G18+G23+G26+G29+G34+G38-G39+G40+G41</f>
        <v>674908</v>
      </c>
      <c r="H43" s="42">
        <f t="shared" si="0"/>
        <v>422979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x14ac:dyDescent="0.2">
      <c r="A44" s="46" t="s">
        <v>46</v>
      </c>
      <c r="B44" s="124" t="s">
        <v>49</v>
      </c>
      <c r="C44" s="125"/>
      <c r="D44" s="125"/>
      <c r="E44" s="126"/>
      <c r="F44" s="78" t="s">
        <v>94</v>
      </c>
      <c r="G44" s="47">
        <v>0</v>
      </c>
      <c r="H44" s="48">
        <v>0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x14ac:dyDescent="0.2">
      <c r="A45" s="28" t="s">
        <v>47</v>
      </c>
      <c r="B45" s="136" t="s">
        <v>51</v>
      </c>
      <c r="C45" s="137"/>
      <c r="D45" s="137"/>
      <c r="E45" s="138"/>
      <c r="F45" s="75" t="s">
        <v>142</v>
      </c>
      <c r="G45" s="29">
        <v>12276</v>
      </c>
      <c r="H45" s="30">
        <v>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x14ac:dyDescent="0.2">
      <c r="A46" s="28" t="s">
        <v>48</v>
      </c>
      <c r="B46" s="99" t="s">
        <v>53</v>
      </c>
      <c r="C46" s="100"/>
      <c r="D46" s="100"/>
      <c r="E46" s="101"/>
      <c r="F46" s="75" t="s">
        <v>142</v>
      </c>
      <c r="G46" s="29">
        <v>8415</v>
      </c>
      <c r="H46" s="30">
        <v>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x14ac:dyDescent="0.2">
      <c r="A47" s="28" t="s">
        <v>50</v>
      </c>
      <c r="B47" s="102" t="s">
        <v>73</v>
      </c>
      <c r="C47" s="100"/>
      <c r="D47" s="100"/>
      <c r="E47" s="101"/>
      <c r="F47" s="75" t="s">
        <v>142</v>
      </c>
      <c r="G47" s="29">
        <v>0</v>
      </c>
      <c r="H47" s="37">
        <v>11854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x14ac:dyDescent="0.2">
      <c r="A48" s="28" t="s">
        <v>52</v>
      </c>
      <c r="B48" s="99" t="s">
        <v>53</v>
      </c>
      <c r="C48" s="100"/>
      <c r="D48" s="100"/>
      <c r="E48" s="101"/>
      <c r="F48" s="75" t="s">
        <v>142</v>
      </c>
      <c r="G48" s="29">
        <v>0</v>
      </c>
      <c r="H48" s="30">
        <v>9116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x14ac:dyDescent="0.2">
      <c r="A49" s="28" t="s">
        <v>54</v>
      </c>
      <c r="B49" s="102" t="s">
        <v>57</v>
      </c>
      <c r="C49" s="100"/>
      <c r="D49" s="100"/>
      <c r="E49" s="101"/>
      <c r="F49" s="75" t="s">
        <v>142</v>
      </c>
      <c r="G49" s="29">
        <v>0</v>
      </c>
      <c r="H49" s="30">
        <v>0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x14ac:dyDescent="0.2">
      <c r="A50" s="28" t="s">
        <v>55</v>
      </c>
      <c r="B50" s="99" t="s">
        <v>59</v>
      </c>
      <c r="C50" s="100"/>
      <c r="D50" s="100"/>
      <c r="E50" s="101"/>
      <c r="F50" s="75" t="s">
        <v>142</v>
      </c>
      <c r="G50" s="29">
        <v>0</v>
      </c>
      <c r="H50" s="30">
        <v>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x14ac:dyDescent="0.2">
      <c r="A51" s="28" t="s">
        <v>56</v>
      </c>
      <c r="B51" s="102" t="s">
        <v>60</v>
      </c>
      <c r="C51" s="100"/>
      <c r="D51" s="100"/>
      <c r="E51" s="101"/>
      <c r="F51" s="75" t="s">
        <v>142</v>
      </c>
      <c r="G51" s="29">
        <v>13570</v>
      </c>
      <c r="H51" s="30">
        <v>0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6" thickBot="1" x14ac:dyDescent="0.25">
      <c r="A52" s="43" t="s">
        <v>58</v>
      </c>
      <c r="B52" s="109" t="s">
        <v>61</v>
      </c>
      <c r="C52" s="110"/>
      <c r="D52" s="110"/>
      <c r="E52" s="111"/>
      <c r="F52" s="79" t="s">
        <v>142</v>
      </c>
      <c r="G52" s="44">
        <v>0</v>
      </c>
      <c r="H52" s="45">
        <v>11854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9" customHeight="1" x14ac:dyDescent="0.2">
      <c r="A53" s="6"/>
      <c r="B53" s="7"/>
      <c r="C53" s="7"/>
      <c r="D53" s="7"/>
      <c r="E53" s="7"/>
      <c r="F53" s="8"/>
      <c r="G53" s="8"/>
      <c r="H53" s="8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0" customHeight="1" thickBot="1" x14ac:dyDescent="0.25">
      <c r="A54" s="9"/>
      <c r="B54" s="10"/>
      <c r="C54" s="10"/>
      <c r="D54" s="10"/>
      <c r="E54" s="10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x14ac:dyDescent="0.2">
      <c r="A55" s="112" t="s">
        <v>2</v>
      </c>
      <c r="B55" s="115" t="s">
        <v>123</v>
      </c>
      <c r="C55" s="115"/>
      <c r="D55" s="115"/>
      <c r="E55" s="115"/>
      <c r="F55" s="115"/>
      <c r="G55" s="115"/>
      <c r="H55" s="116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0" customHeight="1" x14ac:dyDescent="0.2">
      <c r="A56" s="113"/>
      <c r="B56" s="117" t="s">
        <v>95</v>
      </c>
      <c r="C56" s="117"/>
      <c r="D56" s="117"/>
      <c r="E56" s="117"/>
      <c r="F56" s="117" t="s">
        <v>3</v>
      </c>
      <c r="G56" s="117" t="s">
        <v>4</v>
      </c>
      <c r="H56" s="119" t="s">
        <v>92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7" customHeight="1" thickBot="1" x14ac:dyDescent="0.25">
      <c r="A57" s="114"/>
      <c r="B57" s="118"/>
      <c r="C57" s="118"/>
      <c r="D57" s="118"/>
      <c r="E57" s="118"/>
      <c r="F57" s="118"/>
      <c r="G57" s="118"/>
      <c r="H57" s="120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6" thickTop="1" x14ac:dyDescent="0.2">
      <c r="A58" s="21" t="s">
        <v>5</v>
      </c>
      <c r="B58" s="121">
        <v>2</v>
      </c>
      <c r="C58" s="122"/>
      <c r="D58" s="122"/>
      <c r="E58" s="123"/>
      <c r="F58" s="22" t="s">
        <v>6</v>
      </c>
      <c r="G58" s="23" t="s">
        <v>144</v>
      </c>
      <c r="H58" s="24" t="s">
        <v>96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x14ac:dyDescent="0.2">
      <c r="A59" s="49" t="s">
        <v>63</v>
      </c>
      <c r="B59" s="124" t="s">
        <v>124</v>
      </c>
      <c r="C59" s="125"/>
      <c r="D59" s="125"/>
      <c r="E59" s="126"/>
      <c r="F59" s="80" t="s">
        <v>146</v>
      </c>
      <c r="G59" s="50">
        <f>G43/G45</f>
        <v>54.977842945584882</v>
      </c>
      <c r="H59" s="51">
        <f>H43/(H47+H49)</f>
        <v>35.682385692593215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x14ac:dyDescent="0.2">
      <c r="A60" s="28" t="s">
        <v>64</v>
      </c>
      <c r="B60" s="102" t="s">
        <v>125</v>
      </c>
      <c r="C60" s="100"/>
      <c r="D60" s="100"/>
      <c r="E60" s="101"/>
      <c r="F60" s="75" t="s">
        <v>98</v>
      </c>
      <c r="G60" s="29">
        <f>G61+G62</f>
        <v>0</v>
      </c>
      <c r="H60" s="30">
        <f>H61+H62</f>
        <v>0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x14ac:dyDescent="0.2">
      <c r="A61" s="28" t="s">
        <v>126</v>
      </c>
      <c r="B61" s="102" t="s">
        <v>127</v>
      </c>
      <c r="C61" s="100"/>
      <c r="D61" s="100"/>
      <c r="E61" s="101"/>
      <c r="F61" s="75" t="s">
        <v>98</v>
      </c>
      <c r="G61" s="29">
        <v>0</v>
      </c>
      <c r="H61" s="30">
        <v>0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x14ac:dyDescent="0.2">
      <c r="A62" s="28" t="s">
        <v>128</v>
      </c>
      <c r="B62" s="102" t="s">
        <v>150</v>
      </c>
      <c r="C62" s="100"/>
      <c r="D62" s="100"/>
      <c r="E62" s="101"/>
      <c r="F62" s="75" t="s">
        <v>98</v>
      </c>
      <c r="G62" s="29">
        <v>0</v>
      </c>
      <c r="H62" s="30">
        <v>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x14ac:dyDescent="0.2">
      <c r="A63" s="28" t="s">
        <v>65</v>
      </c>
      <c r="B63" s="102" t="s">
        <v>129</v>
      </c>
      <c r="C63" s="100"/>
      <c r="D63" s="100"/>
      <c r="E63" s="101"/>
      <c r="F63" s="75" t="s">
        <v>98</v>
      </c>
      <c r="G63" s="29">
        <f>G43+G60</f>
        <v>674908</v>
      </c>
      <c r="H63" s="30">
        <f>H43+H60</f>
        <v>422979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x14ac:dyDescent="0.2">
      <c r="A64" s="28" t="s">
        <v>66</v>
      </c>
      <c r="B64" s="102" t="s">
        <v>135</v>
      </c>
      <c r="C64" s="100"/>
      <c r="D64" s="100"/>
      <c r="E64" s="101"/>
      <c r="F64" s="75" t="s">
        <v>98</v>
      </c>
      <c r="G64" s="34">
        <v>0</v>
      </c>
      <c r="H64" s="35">
        <v>0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x14ac:dyDescent="0.2">
      <c r="A65" s="28" t="s">
        <v>68</v>
      </c>
      <c r="B65" s="127" t="s">
        <v>136</v>
      </c>
      <c r="C65" s="128"/>
      <c r="D65" s="128"/>
      <c r="E65" s="129"/>
      <c r="F65" s="81" t="s">
        <v>67</v>
      </c>
      <c r="G65" s="52">
        <f>G64/G63*100</f>
        <v>0</v>
      </c>
      <c r="H65" s="53">
        <f>H64/H63*100</f>
        <v>0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x14ac:dyDescent="0.2">
      <c r="A66" s="28" t="s">
        <v>69</v>
      </c>
      <c r="B66" s="99" t="s">
        <v>131</v>
      </c>
      <c r="C66" s="100"/>
      <c r="D66" s="100"/>
      <c r="E66" s="101"/>
      <c r="F66" s="75" t="s">
        <v>98</v>
      </c>
      <c r="G66" s="34">
        <v>0</v>
      </c>
      <c r="H66" s="35">
        <v>0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x14ac:dyDescent="0.2">
      <c r="A67" s="28" t="s">
        <v>70</v>
      </c>
      <c r="B67" s="99" t="s">
        <v>137</v>
      </c>
      <c r="C67" s="100"/>
      <c r="D67" s="100"/>
      <c r="E67" s="101"/>
      <c r="F67" s="75" t="s">
        <v>98</v>
      </c>
      <c r="G67" s="29">
        <f>G64-G66</f>
        <v>0</v>
      </c>
      <c r="H67" s="30">
        <f>H64-H66</f>
        <v>0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x14ac:dyDescent="0.2">
      <c r="A68" s="28" t="s">
        <v>71</v>
      </c>
      <c r="B68" s="102" t="s">
        <v>132</v>
      </c>
      <c r="C68" s="100"/>
      <c r="D68" s="100"/>
      <c r="E68" s="101"/>
      <c r="F68" s="75" t="s">
        <v>98</v>
      </c>
      <c r="G68" s="29">
        <f>G63+G64</f>
        <v>674908</v>
      </c>
      <c r="H68" s="30">
        <f>H63+H64</f>
        <v>422979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x14ac:dyDescent="0.2">
      <c r="A69" s="28" t="s">
        <v>72</v>
      </c>
      <c r="B69" s="102" t="s">
        <v>133</v>
      </c>
      <c r="C69" s="100"/>
      <c r="D69" s="100"/>
      <c r="E69" s="101"/>
      <c r="F69" s="75" t="s">
        <v>142</v>
      </c>
      <c r="G69" s="29">
        <f>G45</f>
        <v>12276</v>
      </c>
      <c r="H69" s="30">
        <f>H47+H49</f>
        <v>11854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6" x14ac:dyDescent="0.2">
      <c r="A70" s="54" t="s">
        <v>134</v>
      </c>
      <c r="B70" s="103" t="s">
        <v>97</v>
      </c>
      <c r="C70" s="104"/>
      <c r="D70" s="104"/>
      <c r="E70" s="105"/>
      <c r="F70" s="82" t="s">
        <v>147</v>
      </c>
      <c r="G70" s="55">
        <f>G68/G69</f>
        <v>54.977842945584882</v>
      </c>
      <c r="H70" s="56">
        <f>H68/H69</f>
        <v>35.682385692593215</v>
      </c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7" thickBot="1" x14ac:dyDescent="0.25">
      <c r="A71" s="57" t="s">
        <v>75</v>
      </c>
      <c r="B71" s="106" t="s">
        <v>138</v>
      </c>
      <c r="C71" s="107"/>
      <c r="D71" s="107"/>
      <c r="E71" s="108"/>
      <c r="F71" s="83" t="s">
        <v>148</v>
      </c>
      <c r="G71" s="58">
        <f>G70+G70*0.12</f>
        <v>61.575184099055065</v>
      </c>
      <c r="H71" s="59">
        <f>H70+H70*0.12</f>
        <v>39.964271975704399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6" x14ac:dyDescent="0.2">
      <c r="A72" s="6"/>
      <c r="B72" s="72" t="s">
        <v>101</v>
      </c>
      <c r="C72" s="60"/>
      <c r="D72" s="60"/>
      <c r="E72" s="60"/>
      <c r="F72" s="61"/>
      <c r="G72" s="61"/>
      <c r="H72" s="61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idden="1" x14ac:dyDescent="0.2">
      <c r="A73" s="9"/>
      <c r="B73" s="62"/>
      <c r="C73" s="62"/>
      <c r="D73" s="62"/>
      <c r="E73" s="62"/>
      <c r="F73" s="62"/>
      <c r="G73" s="62"/>
      <c r="H73" s="62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idden="1" x14ac:dyDescent="0.2">
      <c r="A74" s="93" t="s">
        <v>2</v>
      </c>
      <c r="B74" s="96" t="s">
        <v>74</v>
      </c>
      <c r="C74" s="96"/>
      <c r="D74" s="96"/>
      <c r="E74" s="96"/>
      <c r="F74" s="96"/>
      <c r="G74" s="96"/>
      <c r="H74" s="96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idden="1" x14ac:dyDescent="0.2">
      <c r="A75" s="94"/>
      <c r="B75" s="97" t="s">
        <v>62</v>
      </c>
      <c r="C75" s="97"/>
      <c r="D75" s="97"/>
      <c r="E75" s="97"/>
      <c r="F75" s="97" t="s">
        <v>3</v>
      </c>
      <c r="G75" s="63"/>
      <c r="H75" s="6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idden="1" x14ac:dyDescent="0.2">
      <c r="A76" s="95"/>
      <c r="B76" s="98"/>
      <c r="C76" s="98"/>
      <c r="D76" s="98"/>
      <c r="E76" s="98"/>
      <c r="F76" s="98"/>
      <c r="G76" s="64"/>
      <c r="H76" s="64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idden="1" x14ac:dyDescent="0.2">
      <c r="A77" s="11">
        <v>1</v>
      </c>
      <c r="B77" s="84">
        <v>2</v>
      </c>
      <c r="C77" s="84"/>
      <c r="D77" s="84"/>
      <c r="E77" s="84"/>
      <c r="F77" s="65" t="s">
        <v>6</v>
      </c>
      <c r="G77" s="65"/>
      <c r="H77" s="65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idden="1" x14ac:dyDescent="0.2">
      <c r="A78" s="12" t="s">
        <v>75</v>
      </c>
      <c r="B78" s="91" t="s">
        <v>76</v>
      </c>
      <c r="C78" s="91"/>
      <c r="D78" s="91"/>
      <c r="E78" s="91"/>
      <c r="F78" s="66" t="s">
        <v>9</v>
      </c>
      <c r="G78" s="67"/>
      <c r="H78" s="67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idden="1" x14ac:dyDescent="0.2">
      <c r="A79" s="13" t="s">
        <v>77</v>
      </c>
      <c r="B79" s="86" t="s">
        <v>78</v>
      </c>
      <c r="C79" s="86"/>
      <c r="D79" s="86"/>
      <c r="E79" s="86"/>
      <c r="F79" s="68" t="s">
        <v>67</v>
      </c>
      <c r="G79" s="68"/>
      <c r="H79" s="68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idden="1" x14ac:dyDescent="0.2">
      <c r="A80" s="13" t="s">
        <v>79</v>
      </c>
      <c r="B80" s="86" t="s">
        <v>80</v>
      </c>
      <c r="C80" s="86"/>
      <c r="D80" s="86"/>
      <c r="E80" s="86"/>
      <c r="F80" s="66" t="s">
        <v>9</v>
      </c>
      <c r="G80" s="66"/>
      <c r="H80" s="66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spans="1:26" hidden="1" x14ac:dyDescent="0.2">
      <c r="A81" s="13" t="s">
        <v>81</v>
      </c>
      <c r="B81" s="92" t="s">
        <v>82</v>
      </c>
      <c r="C81" s="92"/>
      <c r="D81" s="92"/>
      <c r="E81" s="92"/>
      <c r="F81" s="66" t="s">
        <v>9</v>
      </c>
      <c r="G81" s="66"/>
      <c r="H81" s="66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spans="1:26" hidden="1" x14ac:dyDescent="0.2">
      <c r="A82" s="13" t="s">
        <v>83</v>
      </c>
      <c r="B82" s="86" t="s">
        <v>84</v>
      </c>
      <c r="C82" s="86"/>
      <c r="D82" s="86"/>
      <c r="E82" s="86"/>
      <c r="F82" s="66" t="s">
        <v>9</v>
      </c>
      <c r="G82" s="66"/>
      <c r="H82" s="66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  <row r="83" spans="1:26" hidden="1" x14ac:dyDescent="0.2">
      <c r="A83" s="13" t="s">
        <v>85</v>
      </c>
      <c r="B83" s="86" t="s">
        <v>86</v>
      </c>
      <c r="C83" s="86"/>
      <c r="D83" s="86"/>
      <c r="E83" s="86"/>
      <c r="F83" s="67" t="s">
        <v>145</v>
      </c>
      <c r="G83" s="67"/>
      <c r="H83" s="67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</row>
    <row r="84" spans="1:26" hidden="1" x14ac:dyDescent="0.2">
      <c r="A84" s="14" t="s">
        <v>87</v>
      </c>
      <c r="B84" s="87" t="s">
        <v>88</v>
      </c>
      <c r="C84" s="87"/>
      <c r="D84" s="87"/>
      <c r="E84" s="87"/>
      <c r="F84" s="67" t="s">
        <v>145</v>
      </c>
      <c r="G84" s="69"/>
      <c r="H84" s="69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</row>
    <row r="85" spans="1:26" ht="27" hidden="1" customHeight="1" x14ac:dyDescent="0.2">
      <c r="A85" s="15" t="s">
        <v>89</v>
      </c>
      <c r="B85" s="88" t="s">
        <v>90</v>
      </c>
      <c r="C85" s="89"/>
      <c r="D85" s="89"/>
      <c r="E85" s="89"/>
      <c r="F85" s="90"/>
      <c r="G85" s="70"/>
      <c r="H85" s="70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</row>
    <row r="86" spans="1:26" hidden="1" x14ac:dyDescent="0.2">
      <c r="A86" s="16"/>
      <c r="B86" s="71"/>
      <c r="C86" s="71"/>
      <c r="D86" s="71"/>
      <c r="E86" s="71"/>
      <c r="F86" s="61" t="s">
        <v>91</v>
      </c>
      <c r="G86" s="61"/>
      <c r="H86" s="61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</row>
    <row r="87" spans="1:26" ht="16" x14ac:dyDescent="0.2">
      <c r="A87" s="16"/>
      <c r="B87" s="60" t="s">
        <v>102</v>
      </c>
      <c r="C87" s="71"/>
      <c r="D87" s="71"/>
      <c r="E87" s="71"/>
      <c r="F87" s="73" t="s">
        <v>147</v>
      </c>
      <c r="G87" s="85">
        <f>G70+H70</f>
        <v>90.660228638178097</v>
      </c>
      <c r="H87" s="85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</row>
    <row r="88" spans="1:26" x14ac:dyDescent="0.2">
      <c r="A88" s="3"/>
      <c r="B88" s="3"/>
      <c r="C88" s="3"/>
      <c r="D88" s="3"/>
      <c r="E88" s="3"/>
      <c r="F88" s="3"/>
      <c r="G88" s="3"/>
      <c r="H88" s="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</row>
    <row r="89" spans="1:26" x14ac:dyDescent="0.2">
      <c r="A89" s="3"/>
      <c r="B89" s="3"/>
      <c r="C89" s="3"/>
      <c r="D89" s="3"/>
      <c r="E89" s="3"/>
      <c r="F89" s="3"/>
      <c r="G89" s="3"/>
      <c r="H89" s="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</row>
    <row r="90" spans="1:26" x14ac:dyDescent="0.2">
      <c r="A90" s="3"/>
      <c r="B90" s="3"/>
      <c r="C90" s="3"/>
      <c r="D90" s="3"/>
      <c r="E90" s="3"/>
      <c r="F90" s="3"/>
      <c r="G90" s="3"/>
      <c r="H90" s="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</row>
    <row r="91" spans="1:26" x14ac:dyDescent="0.2">
      <c r="A91" s="3"/>
      <c r="B91" s="3"/>
      <c r="C91" s="3"/>
      <c r="D91" s="3"/>
      <c r="E91" s="3"/>
      <c r="F91" s="3"/>
      <c r="G91" s="3"/>
      <c r="H91" s="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</row>
    <row r="92" spans="1:26" x14ac:dyDescent="0.2">
      <c r="A92" s="3"/>
      <c r="B92" s="3"/>
      <c r="C92" s="3"/>
      <c r="D92" s="3"/>
      <c r="E92" s="3"/>
      <c r="F92" s="3"/>
      <c r="G92" s="3"/>
      <c r="H92" s="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</row>
    <row r="93" spans="1:26" x14ac:dyDescent="0.2">
      <c r="A93" s="3"/>
      <c r="B93" s="3"/>
      <c r="C93" s="3"/>
      <c r="D93" s="3"/>
      <c r="E93" s="3"/>
      <c r="F93" s="3"/>
      <c r="G93" s="3"/>
      <c r="H93" s="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</row>
    <row r="94" spans="1:26" x14ac:dyDescent="0.2">
      <c r="A94" s="3"/>
      <c r="B94" s="3"/>
      <c r="C94" s="3"/>
      <c r="D94" s="3"/>
      <c r="E94" s="3"/>
      <c r="F94" s="3"/>
      <c r="G94" s="3"/>
      <c r="H94" s="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</row>
    <row r="95" spans="1:26" x14ac:dyDescent="0.2">
      <c r="A95" s="3"/>
      <c r="B95" s="3"/>
      <c r="C95" s="3"/>
      <c r="D95" s="3"/>
      <c r="E95" s="3"/>
      <c r="F95" s="3"/>
      <c r="G95" s="3"/>
      <c r="H95" s="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</row>
    <row r="96" spans="1:26" x14ac:dyDescent="0.2">
      <c r="A96" s="3"/>
      <c r="B96" s="3"/>
      <c r="C96" s="3"/>
      <c r="D96" s="3"/>
      <c r="E96" s="3"/>
      <c r="F96" s="3"/>
      <c r="G96" s="3"/>
      <c r="H96" s="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</row>
    <row r="97" spans="1:26" x14ac:dyDescent="0.2">
      <c r="A97" s="3"/>
      <c r="B97" s="3"/>
      <c r="C97" s="3"/>
      <c r="D97" s="3"/>
      <c r="E97" s="3"/>
      <c r="F97" s="3"/>
      <c r="G97" s="3"/>
      <c r="H97" s="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</row>
    <row r="98" spans="1:26" x14ac:dyDescent="0.2">
      <c r="A98" s="3"/>
      <c r="B98" s="3"/>
      <c r="C98" s="3"/>
      <c r="D98" s="3"/>
      <c r="E98" s="3"/>
      <c r="F98" s="3"/>
      <c r="G98" s="3"/>
      <c r="H98" s="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spans="1:26" x14ac:dyDescent="0.2">
      <c r="A99" s="3"/>
      <c r="B99" s="3"/>
      <c r="C99" s="3"/>
      <c r="D99" s="3"/>
      <c r="E99" s="3"/>
      <c r="F99" s="3"/>
      <c r="G99" s="3"/>
      <c r="H99" s="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spans="1:26" x14ac:dyDescent="0.2">
      <c r="A100" s="3"/>
      <c r="B100" s="3"/>
      <c r="C100" s="3"/>
      <c r="D100" s="3"/>
      <c r="E100" s="3"/>
      <c r="F100" s="3"/>
      <c r="G100" s="3"/>
      <c r="H100" s="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spans="1:26" x14ac:dyDescent="0.2">
      <c r="A101" s="3"/>
      <c r="B101" s="3"/>
      <c r="C101" s="3"/>
      <c r="D101" s="3"/>
      <c r="E101" s="3"/>
      <c r="F101" s="3"/>
      <c r="G101" s="3"/>
      <c r="H101" s="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1:26" x14ac:dyDescent="0.2">
      <c r="A102" s="3"/>
      <c r="B102" s="3"/>
      <c r="C102" s="3"/>
      <c r="D102" s="3"/>
      <c r="E102" s="3"/>
      <c r="F102" s="3"/>
      <c r="G102" s="3"/>
      <c r="H102" s="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</row>
    <row r="103" spans="1:26" x14ac:dyDescent="0.2">
      <c r="A103" s="3"/>
      <c r="B103" s="3"/>
      <c r="C103" s="3"/>
      <c r="D103" s="3"/>
      <c r="E103" s="3"/>
      <c r="F103" s="3"/>
      <c r="G103" s="3"/>
      <c r="H103" s="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</row>
    <row r="104" spans="1:26" x14ac:dyDescent="0.2">
      <c r="A104" s="3"/>
      <c r="B104" s="3"/>
      <c r="C104" s="3"/>
      <c r="D104" s="3"/>
      <c r="E104" s="3"/>
      <c r="F104" s="3"/>
      <c r="G104" s="3"/>
      <c r="H104" s="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</row>
    <row r="105" spans="1:26" x14ac:dyDescent="0.2">
      <c r="A105" s="3"/>
      <c r="B105" s="3"/>
      <c r="C105" s="3"/>
      <c r="D105" s="3"/>
      <c r="E105" s="3"/>
      <c r="F105" s="3"/>
      <c r="G105" s="3"/>
      <c r="H105" s="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</sheetData>
  <sheetProtection algorithmName="SHA-512" hashValue="662dw1KVjfEI9w/w7i5g72+PxCJRLCu/rNmnA3MU2NAApKv98NQJnIhX9GfAB9OAvD7rZWBSfyoQbu7cKw36Bg==" saltValue="H9GGY1k3eJgztCbairk2Nw==" spinCount="100000" sheet="1" objects="1" scenarios="1"/>
  <mergeCells count="95">
    <mergeCell ref="A2:H2"/>
    <mergeCell ref="B42:E42"/>
    <mergeCell ref="B9:D9"/>
    <mergeCell ref="E9:H9"/>
    <mergeCell ref="B10:D10"/>
    <mergeCell ref="B11:D11"/>
    <mergeCell ref="E10:H10"/>
    <mergeCell ref="E11:H11"/>
    <mergeCell ref="B6:D6"/>
    <mergeCell ref="E6:H6"/>
    <mergeCell ref="B4:D4"/>
    <mergeCell ref="E4:H4"/>
    <mergeCell ref="B5:D5"/>
    <mergeCell ref="E5:H5"/>
    <mergeCell ref="A14:A16"/>
    <mergeCell ref="B14:H14"/>
    <mergeCell ref="B7:D7"/>
    <mergeCell ref="E7:H7"/>
    <mergeCell ref="B8:D8"/>
    <mergeCell ref="E8:H8"/>
    <mergeCell ref="B12:D12"/>
    <mergeCell ref="E12:H12"/>
    <mergeCell ref="B27:E27"/>
    <mergeCell ref="H15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15:E16"/>
    <mergeCell ref="F15:F16"/>
    <mergeCell ref="G15:G16"/>
    <mergeCell ref="B39:E39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50:E50"/>
    <mergeCell ref="B40:E40"/>
    <mergeCell ref="B41:E41"/>
    <mergeCell ref="B43:E43"/>
    <mergeCell ref="B44:E44"/>
    <mergeCell ref="B45:E45"/>
    <mergeCell ref="B46:E46"/>
    <mergeCell ref="B47:E47"/>
    <mergeCell ref="B48:E48"/>
    <mergeCell ref="B49:E49"/>
    <mergeCell ref="B58:E58"/>
    <mergeCell ref="B59:E59"/>
    <mergeCell ref="B63:E63"/>
    <mergeCell ref="B64:E64"/>
    <mergeCell ref="B65:E65"/>
    <mergeCell ref="B60:E60"/>
    <mergeCell ref="B61:E61"/>
    <mergeCell ref="B62:E62"/>
    <mergeCell ref="B51:E51"/>
    <mergeCell ref="B52:E52"/>
    <mergeCell ref="A55:A57"/>
    <mergeCell ref="B55:H55"/>
    <mergeCell ref="B56:E57"/>
    <mergeCell ref="F56:F57"/>
    <mergeCell ref="G56:G57"/>
    <mergeCell ref="H56:H57"/>
    <mergeCell ref="A74:A76"/>
    <mergeCell ref="B74:H74"/>
    <mergeCell ref="B75:E76"/>
    <mergeCell ref="F75:F76"/>
    <mergeCell ref="B66:E66"/>
    <mergeCell ref="B68:E68"/>
    <mergeCell ref="B69:E69"/>
    <mergeCell ref="B67:E67"/>
    <mergeCell ref="B70:E70"/>
    <mergeCell ref="B71:E71"/>
    <mergeCell ref="B77:E77"/>
    <mergeCell ref="G87:H87"/>
    <mergeCell ref="B83:E83"/>
    <mergeCell ref="B84:E84"/>
    <mergeCell ref="B85:F85"/>
    <mergeCell ref="B82:E82"/>
    <mergeCell ref="B78:E78"/>
    <mergeCell ref="B79:E79"/>
    <mergeCell ref="B80:E80"/>
    <mergeCell ref="B81:E81"/>
  </mergeCells>
  <printOptions horizontalCentered="1"/>
  <pageMargins left="0.511811023622047" right="0.511811023622047" top="0.511811023622047" bottom="0.59055118110236204" header="0.31496062992126" footer="0.31496062992126"/>
  <pageSetup paperSize="9" scale="7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NK_2026_V_S_Stankov</vt:lpstr>
      <vt:lpstr>NK_2026_V_S_Stankov!Oblast_tisku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Kalkulace nabídkové ceny VS 2024 pro město Nové Hrady</dc:title>
  <dc:subject/>
  <dc:creator>             </dc:creator>
  <cp:keywords/>
  <dc:description/>
  <cp:lastModifiedBy>Kamil Rucký</cp:lastModifiedBy>
  <cp:lastPrinted>2023-08-31T11:38:06Z</cp:lastPrinted>
  <dcterms:created xsi:type="dcterms:W3CDTF">2015-01-09T12:20:32Z</dcterms:created>
  <dcterms:modified xsi:type="dcterms:W3CDTF">2026-10-05T10:25:04Z</dcterms:modified>
  <cp:category/>
</cp:coreProperties>
</file>